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65" windowWidth="4110" windowHeight="2715" tabRatio="757" activeTab="0"/>
  </bookViews>
  <sheets>
    <sheet name="01,01,2012" sheetId="1" r:id="rId1"/>
  </sheets>
  <definedNames/>
  <calcPr fullCalcOnLoad="1"/>
</workbook>
</file>

<file path=xl/sharedStrings.xml><?xml version="1.0" encoding="utf-8"?>
<sst xmlns="http://schemas.openxmlformats.org/spreadsheetml/2006/main" count="220" uniqueCount="164">
  <si>
    <t>վարչական բյուջեից մուտքեր ի կատարումն դատարանի որոշումների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</si>
  <si>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</si>
  <si>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</si>
  <si>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</si>
  <si>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</si>
  <si>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</si>
  <si>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ԸՆԴԱՄԵՆԸ   ԵԿԱՄՈՒՏՆԵՐ                                                                                                    ( տող 1100+տող 1200+
տող 1300)</t>
  </si>
  <si>
    <t xml:space="preserve">   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</si>
  <si>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փաստ.                                                                            </t>
  </si>
  <si>
    <t>կատ. %-ը</t>
  </si>
  <si>
    <t>1. Հարկեր և տուրքեր   (բյուջ. տող 1110+ տող 1120+տող 1130+ տող 1150+ տող 1160)</t>
  </si>
  <si>
    <t xml:space="preserve"> 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</si>
  <si>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</si>
  <si>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</si>
  <si>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
</t>
  </si>
  <si>
    <t>Ընդամենը տույժերի և տուգանքների գումարները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</si>
  <si>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</t>
  </si>
  <si>
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այդ թվում`համայնքի բյուջե վճարվող պետական տուրքեր  (բյուջ. տող 1152+տող 1153) 
</t>
  </si>
  <si>
    <t xml:space="preserve">1.5 Այլ հարկային եկամուտներ (բյուջ. տող 1161+տող 1165) </t>
  </si>
  <si>
    <t>2. Պաշտոնական դրամաշնորհներ (տող 1210+տող 1220+տող 1230+ տող 1240+տող 1250+տող 1260)</t>
  </si>
  <si>
    <t xml:space="preserve"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
</t>
  </si>
  <si>
    <t xml:space="preserve">2.5 Ընթացիկ ներքին պաշտոնական դրամաշնորհներ` ստացված կառավարման այլ մակարդակներից (տող 1251+տող 1254 +տող 1257+տող 1258)
</t>
  </si>
  <si>
    <t xml:space="preserve"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
  </t>
  </si>
  <si>
    <t xml:space="preserve">գ) Պետական բյուջեից համայնքի վարչական բյուջեին տրամադրվող նպատակային հատկացումներ (սուբվենցիաներ)
  </t>
  </si>
  <si>
    <t xml:space="preserve">դ) Այլ համայնքների բյուջեներից ընթացիկ ծախսերի ֆին. նպատակով ստացվող պաշտոնական դրամաշնորհներ
</t>
  </si>
  <si>
    <r>
      <t xml:space="preserve">
</t>
    </r>
    <r>
      <rPr>
        <b/>
        <sz val="10"/>
        <rFont val="GHEA Grapalat"/>
        <family val="3"/>
      </rPr>
      <t xml:space="preserve">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  </r>
  </si>
  <si>
    <t xml:space="preserve">3.3 Գույքի վարձակալությունից եկամուտներ (տող 1331+տող 1332+տող 1333+տող 1334)
</t>
  </si>
  <si>
    <t>1331. Համայնքի սեփականություն համարվող հողերի վարձավճարներ</t>
  </si>
  <si>
    <t xml:space="preserve">1332. Համայնքի վարչական տարածքում գտնվող պետության սեփականությունը համարվող  հողերի վարձավճարներ
                                                                     </t>
  </si>
  <si>
    <t xml:space="preserve">1333. Համայնքի վարչական տարածքում գտնվող պետության և համայնքի սեփ. պատկանող հողամասերի կառուցապատման իրավունքի դիմաց գանձվող վարձավճարներ
   </t>
  </si>
  <si>
    <t>1334. 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</si>
  <si>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</si>
  <si>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</si>
  <si>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 xml:space="preserve"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
</t>
  </si>
  <si>
    <t>Այլ եկամուտներ*</t>
  </si>
  <si>
    <t>Ընդամենը վարչական բյուջեի եկամուտները</t>
  </si>
  <si>
    <t>Ֆ ո ն դ ա յ ի ն      Բ յ ու ջ ե</t>
  </si>
  <si>
    <t>3. Այլ եկամուտներ (տող 1310 + տող 1380 + տող 1390)</t>
  </si>
  <si>
    <t>2.6 Կապիտալ ներքին պաշտոնական դրամաշնորհներ` ստացված կառավարման այլ մակարդակներից (տող 1261+տող 1262)</t>
  </si>
  <si>
    <t>Վարչական բյուջեի պահուստային ֆոնդից ֆոնդային բյուջե կատարվող հատկացումներից մուտքեր 
(տող 1392)</t>
  </si>
  <si>
    <t>Ընդամենը Ֆոնդային բյուջեի եկամուտները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</si>
  <si>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</si>
  <si>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</si>
  <si>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</si>
  <si>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</si>
  <si>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</si>
  <si>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</si>
  <si>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</si>
  <si>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</si>
  <si>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</si>
  <si>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</si>
  <si>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</si>
  <si>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</si>
  <si>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</si>
  <si>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</si>
  <si>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</si>
  <si>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</si>
  <si>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</si>
  <si>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</si>
  <si>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</si>
  <si>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</si>
  <si>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</si>
  <si>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</si>
  <si>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</si>
  <si>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</si>
  <si>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</si>
  <si>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</si>
  <si>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</si>
  <si>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</si>
  <si>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</si>
  <si>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</si>
  <si>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</si>
  <si>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</si>
  <si>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</si>
  <si>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</si>
  <si>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</si>
  <si>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</si>
  <si>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</si>
  <si>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</si>
  <si>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</si>
  <si>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</si>
  <si>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</si>
  <si>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</si>
  <si>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</si>
  <si>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</si>
  <si>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</si>
  <si>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</si>
  <si>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</si>
  <si>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</si>
  <si>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</si>
  <si>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</si>
  <si>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</si>
  <si>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</si>
  <si>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</si>
  <si>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</si>
  <si>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</si>
  <si>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</si>
  <si>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</si>
  <si>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</si>
  <si>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</si>
  <si>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</si>
  <si>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</si>
  <si>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</si>
  <si>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</si>
  <si>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</si>
  <si>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</si>
  <si>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</si>
  <si>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</si>
  <si>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</si>
  <si>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</si>
  <si>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</si>
  <si>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</si>
  <si>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</si>
  <si>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</si>
  <si>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</si>
  <si>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</si>
  <si>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</si>
  <si>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</si>
  <si>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</si>
  <si>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</si>
  <si>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</si>
  <si>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</si>
  <si>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</si>
  <si>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</si>
  <si>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</si>
  <si>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</si>
  <si>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</si>
  <si>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</si>
  <si>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</si>
  <si>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</si>
  <si>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</si>
  <si>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</si>
  <si>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</si>
  <si>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</si>
  <si>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</si>
  <si>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</si>
  <si>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</si>
  <si>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</si>
  <si>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</si>
  <si>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</si>
  <si>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</si>
  <si>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</si>
  <si>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</si>
  <si>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</si>
  <si>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</si>
  <si>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</si>
  <si>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</si>
  <si>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</si>
  <si>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</si>
  <si>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</si>
  <si>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Ընդամենը</t>
  </si>
  <si>
    <t>Ընդամենը հողի հարկի ապառքը 01.01.11թ. դրությամբ*</t>
  </si>
  <si>
    <t>01.01.11թ. դրությամբ Ընդամենը տույժերի և տուգանքների գումարները</t>
  </si>
  <si>
    <t>2011թ. բյուջեում ներառված հողի հարկի ապառքի գումարը*</t>
  </si>
  <si>
    <t>Ընդամենը գույքահարկի ապառքը 01.01.11թ. դրությամբ*</t>
  </si>
  <si>
    <t>2011թ. բյուջեում ներառված գույքահակի ապառքի գումարը*</t>
  </si>
  <si>
    <t xml:space="preserve">փաստ.  ապառք                                                                          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</si>
  <si>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</si>
  <si>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 xml:space="preserve">                                                                            Վ ա ր չ ա կ ա ն    բ յ ու ջ ե</t>
  </si>
  <si>
    <t>ապառքի կատարման %-ը</t>
  </si>
  <si>
    <r>
      <t xml:space="preserve">որից`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ՍԵՓԱԿԱՆ ԵԿԱՄՈՒՏՆԵՐ
     (Ընդամենը եկամուտներ առանց 
   պաշտոնական դրամաշնորհների)                                                                                                                                    
   </t>
    </r>
    <r>
      <rPr>
        <sz val="10"/>
        <rFont val="GHEA Grapalat"/>
        <family val="3"/>
      </rPr>
      <t xml:space="preserve">                                                                                                                     </t>
    </r>
  </si>
  <si>
    <t xml:space="preserve">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</si>
  <si>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/12 ամիս/ ապառք </t>
  </si>
  <si>
    <t>ՀՀ ՍՅՈՒՆԻՔԻ ՄԱՐԶԻ ՀԱՄԱՅՆՔՆԵՐԻ ԲՅՈՒՋԵՏԱՅԻՆ ԵԿԱՄՈՒՏՆԵՐԻ ՎԵՐԱԲԵՐՅԱԼ /աճողական/   
                 2012 թ. հունվարի  1-ի դրությամբ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</si>
</sst>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</numFmts>
  <fonts count="57">
    <font>
      <sz val="12"/>
      <name val="Times Armenian"/>
      <family val="0"/>
    </font>
    <font>
      <sz val="10"/>
      <name val="Arial Armenian"/>
      <family val="2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b/>
      <sz val="9"/>
      <name val="Times Armenian"/>
      <family val="1"/>
    </font>
    <font>
      <sz val="10"/>
      <name val="Times Armenian"/>
      <family val="1"/>
    </font>
    <font>
      <sz val="10"/>
      <name val="Arik Armenian"/>
      <family val="1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u val="single"/>
      <sz val="10"/>
      <name val="GHEA Grapalat"/>
      <family val="3"/>
    </font>
    <font>
      <u val="single"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9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2" fillId="0" borderId="0" xfId="0" applyNumberFormat="1" applyFont="1" applyAlignment="1">
      <alignment/>
    </xf>
    <xf numFmtId="188" fontId="4" fillId="0" borderId="0" xfId="0" applyNumberFormat="1" applyFont="1" applyAlignment="1">
      <alignment vertical="center" wrapText="1"/>
    </xf>
    <xf numFmtId="188" fontId="4" fillId="0" borderId="0" xfId="0" applyNumberFormat="1" applyFont="1" applyAlignment="1">
      <alignment horizontal="center" vertical="center" wrapText="1"/>
    </xf>
    <xf numFmtId="188" fontId="2" fillId="0" borderId="0" xfId="0" applyNumberFormat="1" applyFont="1" applyAlignment="1">
      <alignment wrapText="1"/>
    </xf>
    <xf numFmtId="188" fontId="3" fillId="0" borderId="0" xfId="0" applyNumberFormat="1" applyFont="1" applyAlignment="1">
      <alignment wrapText="1"/>
    </xf>
    <xf numFmtId="188" fontId="1" fillId="0" borderId="0" xfId="0" applyNumberFormat="1" applyFont="1" applyAlignment="1">
      <alignment/>
    </xf>
    <xf numFmtId="188" fontId="7" fillId="0" borderId="0" xfId="0" applyNumberFormat="1" applyFont="1" applyAlignment="1">
      <alignment horizontal="center" wrapText="1"/>
    </xf>
    <xf numFmtId="188" fontId="7" fillId="0" borderId="0" xfId="0" applyNumberFormat="1" applyFont="1" applyAlignment="1">
      <alignment horizontal="center"/>
    </xf>
    <xf numFmtId="0" fontId="5" fillId="34" borderId="0" xfId="0" applyFont="1" applyFill="1" applyAlignment="1">
      <alignment/>
    </xf>
    <xf numFmtId="188" fontId="8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64" applyFont="1" applyFill="1" applyBorder="1" applyProtection="1">
      <alignment/>
      <protection locked="0"/>
    </xf>
    <xf numFmtId="0" fontId="8" fillId="0" borderId="11" xfId="64" applyNumberFormat="1" applyFont="1" applyFill="1" applyBorder="1" applyProtection="1">
      <alignment/>
      <protection locked="0"/>
    </xf>
    <xf numFmtId="0" fontId="8" fillId="36" borderId="11" xfId="64" applyNumberFormat="1" applyFont="1" applyFill="1" applyBorder="1" applyProtection="1">
      <alignment/>
      <protection locked="0"/>
    </xf>
    <xf numFmtId="188" fontId="8" fillId="34" borderId="11" xfId="0" applyNumberFormat="1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>
      <alignment/>
    </xf>
    <xf numFmtId="188" fontId="8" fillId="0" borderId="11" xfId="0" applyNumberFormat="1" applyFont="1" applyBorder="1" applyAlignment="1">
      <alignment horizontal="center" vertical="center" wrapText="1"/>
    </xf>
    <xf numFmtId="188" fontId="8" fillId="0" borderId="11" xfId="0" applyNumberFormat="1" applyFont="1" applyFill="1" applyBorder="1" applyAlignment="1">
      <alignment horizontal="center" vertical="center" wrapText="1"/>
    </xf>
    <xf numFmtId="188" fontId="8" fillId="36" borderId="11" xfId="0" applyNumberFormat="1" applyFont="1" applyFill="1" applyBorder="1" applyAlignment="1">
      <alignment/>
    </xf>
    <xf numFmtId="188" fontId="8" fillId="0" borderId="12" xfId="0" applyNumberFormat="1" applyFont="1" applyBorder="1" applyAlignment="1">
      <alignment vertical="center" wrapText="1"/>
    </xf>
    <xf numFmtId="188" fontId="8" fillId="0" borderId="13" xfId="0" applyNumberFormat="1" applyFont="1" applyBorder="1" applyAlignment="1">
      <alignment vertical="center" wrapText="1"/>
    </xf>
    <xf numFmtId="0" fontId="14" fillId="35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8" fillId="36" borderId="11" xfId="64" applyFont="1" applyFill="1" applyBorder="1" applyProtection="1">
      <alignment/>
      <protection locked="0"/>
    </xf>
    <xf numFmtId="0" fontId="6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8" fillId="0" borderId="11" xfId="64" applyFont="1" applyFill="1" applyBorder="1" applyAlignment="1" applyProtection="1" quotePrefix="1">
      <alignment horizontal="left"/>
      <protection locked="0"/>
    </xf>
    <xf numFmtId="188" fontId="8" fillId="0" borderId="11" xfId="0" applyNumberFormat="1" applyFont="1" applyFill="1" applyBorder="1" applyAlignment="1">
      <alignment/>
    </xf>
    <xf numFmtId="188" fontId="6" fillId="33" borderId="14" xfId="0" applyNumberFormat="1" applyFont="1" applyFill="1" applyBorder="1" applyAlignment="1">
      <alignment horizontal="center" vertical="center" wrapText="1"/>
    </xf>
    <xf numFmtId="188" fontId="13" fillId="0" borderId="15" xfId="0" applyNumberFormat="1" applyFont="1" applyBorder="1" applyAlignment="1" applyProtection="1">
      <alignment horizontal="center" vertical="center" wrapText="1"/>
      <protection/>
    </xf>
    <xf numFmtId="0" fontId="14" fillId="13" borderId="11" xfId="0" applyFont="1" applyFill="1" applyBorder="1" applyAlignment="1" applyProtection="1">
      <alignment horizontal="center" vertical="center" wrapText="1"/>
      <protection/>
    </xf>
    <xf numFmtId="0" fontId="14" fillId="13" borderId="11" xfId="0" applyNumberFormat="1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1" fontId="1" fillId="33" borderId="11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 applyProtection="1">
      <alignment horizontal="center" vertical="center" wrapText="1"/>
      <protection/>
    </xf>
    <xf numFmtId="199" fontId="8" fillId="34" borderId="11" xfId="0" applyNumberFormat="1" applyFont="1" applyFill="1" applyBorder="1" applyAlignment="1">
      <alignment horizontal="right" vertical="center" wrapText="1"/>
    </xf>
    <xf numFmtId="199" fontId="11" fillId="34" borderId="11" xfId="0" applyNumberFormat="1" applyFont="1" applyFill="1" applyBorder="1" applyAlignment="1">
      <alignment horizontal="right" vertical="center" wrapText="1"/>
    </xf>
    <xf numFmtId="199" fontId="3" fillId="36" borderId="16" xfId="0" applyNumberFormat="1" applyFont="1" applyFill="1" applyBorder="1" applyAlignment="1">
      <alignment horizontal="right"/>
    </xf>
    <xf numFmtId="199" fontId="8" fillId="2" borderId="13" xfId="0" applyNumberFormat="1" applyFont="1" applyFill="1" applyBorder="1" applyAlignment="1">
      <alignment horizontal="right" vertical="center" wrapText="1"/>
    </xf>
    <xf numFmtId="199" fontId="8" fillId="36" borderId="11" xfId="0" applyNumberFormat="1" applyFont="1" applyFill="1" applyBorder="1" applyAlignment="1">
      <alignment horizontal="right" vertical="center" wrapText="1"/>
    </xf>
    <xf numFmtId="199" fontId="6" fillId="0" borderId="11" xfId="0" applyNumberFormat="1" applyFont="1" applyFill="1" applyBorder="1" applyAlignment="1">
      <alignment horizontal="right"/>
    </xf>
    <xf numFmtId="199" fontId="8" fillId="0" borderId="11" xfId="0" applyNumberFormat="1" applyFont="1" applyBorder="1" applyAlignment="1">
      <alignment horizontal="right" vertical="center" wrapText="1"/>
    </xf>
    <xf numFmtId="199" fontId="3" fillId="36" borderId="11" xfId="0" applyNumberFormat="1" applyFont="1" applyFill="1" applyBorder="1" applyAlignment="1">
      <alignment horizontal="right"/>
    </xf>
    <xf numFmtId="199" fontId="8" fillId="0" borderId="11" xfId="0" applyNumberFormat="1" applyFont="1" applyFill="1" applyBorder="1" applyAlignment="1">
      <alignment horizontal="right" vertical="center" wrapText="1"/>
    </xf>
    <xf numFmtId="199" fontId="3" fillId="0" borderId="11" xfId="0" applyNumberFormat="1" applyFont="1" applyBorder="1" applyAlignment="1">
      <alignment horizontal="right"/>
    </xf>
    <xf numFmtId="199" fontId="3" fillId="0" borderId="11" xfId="0" applyNumberFormat="1" applyFont="1" applyFill="1" applyBorder="1" applyAlignment="1">
      <alignment horizontal="right"/>
    </xf>
    <xf numFmtId="199" fontId="8" fillId="34" borderId="11" xfId="0" applyNumberFormat="1" applyFont="1" applyFill="1" applyBorder="1" applyAlignment="1">
      <alignment horizontal="right"/>
    </xf>
    <xf numFmtId="199" fontId="8" fillId="0" borderId="11" xfId="0" applyNumberFormat="1" applyFont="1" applyBorder="1" applyAlignment="1">
      <alignment horizontal="right"/>
    </xf>
    <xf numFmtId="199" fontId="8" fillId="36" borderId="11" xfId="0" applyNumberFormat="1" applyFont="1" applyFill="1" applyBorder="1" applyAlignment="1">
      <alignment horizontal="right"/>
    </xf>
    <xf numFmtId="199" fontId="56" fillId="34" borderId="11" xfId="0" applyNumberFormat="1" applyFont="1" applyFill="1" applyBorder="1" applyAlignment="1">
      <alignment horizontal="right"/>
    </xf>
    <xf numFmtId="199" fontId="6" fillId="36" borderId="11" xfId="0" applyNumberFormat="1" applyFont="1" applyFill="1" applyBorder="1" applyAlignment="1">
      <alignment horizontal="right"/>
    </xf>
    <xf numFmtId="199" fontId="8" fillId="0" borderId="11" xfId="0" applyNumberFormat="1" applyFont="1" applyFill="1" applyBorder="1" applyAlignment="1">
      <alignment horizontal="right"/>
    </xf>
    <xf numFmtId="199" fontId="11" fillId="7" borderId="11" xfId="0" applyNumberFormat="1" applyFont="1" applyFill="1" applyBorder="1" applyAlignment="1">
      <alignment horizontal="right" vertical="center" wrapText="1"/>
    </xf>
    <xf numFmtId="199" fontId="8" fillId="7" borderId="11" xfId="0" applyNumberFormat="1" applyFont="1" applyFill="1" applyBorder="1" applyAlignment="1">
      <alignment horizontal="right" vertical="center" wrapText="1"/>
    </xf>
    <xf numFmtId="199" fontId="8" fillId="7" borderId="13" xfId="0" applyNumberFormat="1" applyFont="1" applyFill="1" applyBorder="1" applyAlignment="1">
      <alignment horizontal="right" vertical="center" wrapText="1"/>
    </xf>
    <xf numFmtId="3" fontId="3" fillId="7" borderId="11" xfId="0" applyNumberFormat="1" applyFont="1" applyFill="1" applyBorder="1" applyAlignment="1">
      <alignment horizontal="right" vertical="center"/>
    </xf>
    <xf numFmtId="3" fontId="8" fillId="7" borderId="11" xfId="0" applyNumberFormat="1" applyFont="1" applyFill="1" applyBorder="1" applyAlignment="1">
      <alignment horizontal="right" vertical="center" wrapText="1"/>
    </xf>
    <xf numFmtId="199" fontId="6" fillId="0" borderId="0" xfId="0" applyNumberFormat="1" applyFont="1" applyFill="1" applyBorder="1" applyAlignment="1">
      <alignment horizontal="right"/>
    </xf>
    <xf numFmtId="199" fontId="6" fillId="36" borderId="0" xfId="0" applyNumberFormat="1" applyFont="1" applyFill="1" applyBorder="1" applyAlignment="1">
      <alignment horizontal="right"/>
    </xf>
    <xf numFmtId="199" fontId="8" fillId="7" borderId="0" xfId="0" applyNumberFormat="1" applyFont="1" applyFill="1" applyBorder="1" applyAlignment="1">
      <alignment horizontal="right" vertical="center" wrapText="1"/>
    </xf>
    <xf numFmtId="0" fontId="14" fillId="36" borderId="11" xfId="0" applyNumberFormat="1" applyFont="1" applyFill="1" applyBorder="1" applyAlignment="1" applyProtection="1">
      <alignment horizontal="center" vertical="center" wrapText="1"/>
      <protection/>
    </xf>
    <xf numFmtId="188" fontId="14" fillId="0" borderId="13" xfId="0" applyNumberFormat="1" applyFont="1" applyBorder="1" applyAlignment="1" applyProtection="1">
      <alignment horizontal="center" vertical="center" wrapText="1"/>
      <protection/>
    </xf>
    <xf numFmtId="188" fontId="14" fillId="0" borderId="11" xfId="0" applyNumberFormat="1" applyFont="1" applyBorder="1" applyAlignment="1" applyProtection="1">
      <alignment horizontal="center" vertical="center" wrapText="1"/>
      <protection/>
    </xf>
    <xf numFmtId="199" fontId="56" fillId="36" borderId="11" xfId="0" applyNumberFormat="1" applyFont="1" applyFill="1" applyBorder="1" applyAlignment="1">
      <alignment horizontal="right"/>
    </xf>
    <xf numFmtId="199" fontId="8" fillId="36" borderId="13" xfId="0" applyNumberFormat="1" applyFont="1" applyFill="1" applyBorder="1" applyAlignment="1">
      <alignment horizontal="right" vertical="center" wrapText="1"/>
    </xf>
    <xf numFmtId="199" fontId="8" fillId="37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188" fontId="8" fillId="0" borderId="11" xfId="0" applyNumberFormat="1" applyFont="1" applyBorder="1" applyAlignment="1" applyProtection="1">
      <alignment horizontal="center" vertical="center" textRotation="90" wrapText="1"/>
      <protection/>
    </xf>
    <xf numFmtId="0" fontId="13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88" fontId="8" fillId="38" borderId="24" xfId="0" applyNumberFormat="1" applyFont="1" applyFill="1" applyBorder="1" applyAlignment="1">
      <alignment horizontal="left" vertical="center" wrapText="1"/>
    </xf>
    <xf numFmtId="188" fontId="8" fillId="38" borderId="12" xfId="0" applyNumberFormat="1" applyFont="1" applyFill="1" applyBorder="1" applyAlignment="1">
      <alignment horizontal="left" vertical="center" wrapText="1"/>
    </xf>
    <xf numFmtId="188" fontId="8" fillId="38" borderId="13" xfId="0" applyNumberFormat="1" applyFont="1" applyFill="1" applyBorder="1" applyAlignment="1">
      <alignment horizontal="left" vertical="center" wrapText="1"/>
    </xf>
    <xf numFmtId="188" fontId="8" fillId="35" borderId="11" xfId="0" applyNumberFormat="1" applyFont="1" applyFill="1" applyBorder="1" applyAlignment="1">
      <alignment horizontal="center" vertical="center" wrapText="1"/>
    </xf>
    <xf numFmtId="188" fontId="8" fillId="38" borderId="12" xfId="0" applyNumberFormat="1" applyFont="1" applyFill="1" applyBorder="1" applyAlignment="1">
      <alignment horizontal="center" vertical="center" wrapText="1"/>
    </xf>
    <xf numFmtId="188" fontId="13" fillId="0" borderId="24" xfId="0" applyNumberFormat="1" applyFont="1" applyBorder="1" applyAlignment="1">
      <alignment horizontal="center" vertical="center" wrapText="1"/>
    </xf>
    <xf numFmtId="188" fontId="13" fillId="0" borderId="12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center" vertical="center" wrapText="1"/>
    </xf>
    <xf numFmtId="188" fontId="13" fillId="0" borderId="22" xfId="0" applyNumberFormat="1" applyFont="1" applyBorder="1" applyAlignment="1">
      <alignment horizontal="center" vertical="center" wrapText="1"/>
    </xf>
    <xf numFmtId="188" fontId="8" fillId="0" borderId="17" xfId="0" applyNumberFormat="1" applyFont="1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center" vertical="center" wrapText="1"/>
    </xf>
    <xf numFmtId="188" fontId="8" fillId="0" borderId="19" xfId="0" applyNumberFormat="1" applyFont="1" applyBorder="1" applyAlignment="1">
      <alignment horizontal="center" vertical="center" wrapText="1"/>
    </xf>
    <xf numFmtId="188" fontId="8" fillId="0" borderId="20" xfId="0" applyNumberFormat="1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188" fontId="8" fillId="0" borderId="23" xfId="0" applyNumberFormat="1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13" fillId="0" borderId="17" xfId="0" applyNumberFormat="1" applyFont="1" applyBorder="1" applyAlignment="1">
      <alignment horizontal="center" vertical="center" wrapText="1"/>
    </xf>
    <xf numFmtId="188" fontId="13" fillId="0" borderId="15" xfId="0" applyNumberFormat="1" applyFont="1" applyBorder="1" applyAlignment="1">
      <alignment horizontal="center" vertical="center" wrapText="1"/>
    </xf>
    <xf numFmtId="188" fontId="13" fillId="0" borderId="18" xfId="0" applyNumberFormat="1" applyFont="1" applyBorder="1" applyAlignment="1">
      <alignment horizontal="center" vertical="center" wrapText="1"/>
    </xf>
    <xf numFmtId="188" fontId="13" fillId="0" borderId="23" xfId="0" applyNumberFormat="1" applyFont="1" applyBorder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188" fontId="13" fillId="0" borderId="17" xfId="0" applyNumberFormat="1" applyFont="1" applyBorder="1" applyAlignment="1" applyProtection="1">
      <alignment horizontal="center" vertical="center" wrapText="1"/>
      <protection/>
    </xf>
    <xf numFmtId="188" fontId="13" fillId="0" borderId="15" xfId="0" applyNumberFormat="1" applyFont="1" applyBorder="1" applyAlignment="1" applyProtection="1">
      <alignment horizontal="center" vertical="center" wrapText="1"/>
      <protection/>
    </xf>
    <xf numFmtId="188" fontId="1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3" fillId="0" borderId="18" xfId="0" applyNumberFormat="1" applyFont="1" applyBorder="1" applyAlignment="1" applyProtection="1">
      <alignment horizontal="center" vertical="center" wrapText="1"/>
      <protection/>
    </xf>
    <xf numFmtId="188" fontId="16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" fontId="14" fillId="39" borderId="10" xfId="0" applyNumberFormat="1" applyFont="1" applyFill="1" applyBorder="1" applyAlignment="1">
      <alignment horizontal="center" vertical="center" wrapText="1"/>
    </xf>
    <xf numFmtId="4" fontId="14" fillId="39" borderId="16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188" fontId="12" fillId="0" borderId="17" xfId="0" applyNumberFormat="1" applyFont="1" applyBorder="1" applyAlignment="1" applyProtection="1">
      <alignment horizontal="center" vertical="center" wrapText="1"/>
      <protection/>
    </xf>
    <xf numFmtId="188" fontId="12" fillId="0" borderId="18" xfId="0" applyNumberFormat="1" applyFont="1" applyBorder="1" applyAlignment="1" applyProtection="1">
      <alignment horizontal="center" vertical="center" wrapText="1"/>
      <protection/>
    </xf>
    <xf numFmtId="188" fontId="12" fillId="0" borderId="19" xfId="0" applyNumberFormat="1" applyFont="1" applyBorder="1" applyAlignment="1" applyProtection="1">
      <alignment horizontal="center" vertical="center" wrapText="1"/>
      <protection/>
    </xf>
    <xf numFmtId="188" fontId="12" fillId="0" borderId="20" xfId="0" applyNumberFormat="1" applyFont="1" applyBorder="1" applyAlignment="1" applyProtection="1">
      <alignment horizontal="center" vertical="center" wrapText="1"/>
      <protection/>
    </xf>
    <xf numFmtId="188" fontId="12" fillId="0" borderId="21" xfId="0" applyNumberFormat="1" applyFont="1" applyBorder="1" applyAlignment="1" applyProtection="1">
      <alignment horizontal="center" vertical="center" wrapText="1"/>
      <protection/>
    </xf>
    <xf numFmtId="188" fontId="12" fillId="0" borderId="23" xfId="0" applyNumberFormat="1" applyFont="1" applyBorder="1" applyAlignment="1" applyProtection="1">
      <alignment horizontal="center" vertical="center" wrapText="1"/>
      <protection/>
    </xf>
    <xf numFmtId="188" fontId="13" fillId="0" borderId="19" xfId="0" applyNumberFormat="1" applyFont="1" applyBorder="1" applyAlignment="1" applyProtection="1">
      <alignment horizontal="center" vertical="center" wrapText="1"/>
      <protection/>
    </xf>
    <xf numFmtId="188" fontId="13" fillId="0" borderId="20" xfId="0" applyNumberFormat="1" applyFont="1" applyBorder="1" applyAlignment="1" applyProtection="1">
      <alignment horizontal="center" vertical="center" wrapText="1"/>
      <protection/>
    </xf>
    <xf numFmtId="188" fontId="13" fillId="0" borderId="21" xfId="0" applyNumberFormat="1" applyFont="1" applyBorder="1" applyAlignment="1" applyProtection="1">
      <alignment horizontal="center" vertical="center" wrapText="1"/>
      <protection/>
    </xf>
    <xf numFmtId="188" fontId="13" fillId="0" borderId="23" xfId="0" applyNumberFormat="1" applyFont="1" applyBorder="1" applyAlignment="1" applyProtection="1">
      <alignment horizontal="center" vertical="center" wrapText="1"/>
      <protection/>
    </xf>
    <xf numFmtId="188" fontId="13" fillId="0" borderId="19" xfId="0" applyNumberFormat="1" applyFont="1" applyBorder="1" applyAlignment="1">
      <alignment horizontal="center" vertical="center" wrapText="1"/>
    </xf>
    <xf numFmtId="188" fontId="13" fillId="0" borderId="20" xfId="0" applyNumberFormat="1" applyFont="1" applyBorder="1" applyAlignment="1">
      <alignment horizontal="center" vertical="center" wrapText="1"/>
    </xf>
    <xf numFmtId="188" fontId="8" fillId="0" borderId="15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 wrapText="1"/>
    </xf>
    <xf numFmtId="188" fontId="8" fillId="0" borderId="11" xfId="0" applyNumberFormat="1" applyFont="1" applyBorder="1" applyAlignment="1">
      <alignment horizontal="center" vertical="center" wrapText="1"/>
    </xf>
    <xf numFmtId="188" fontId="11" fillId="34" borderId="15" xfId="0" applyNumberFormat="1" applyFont="1" applyFill="1" applyBorder="1" applyAlignment="1">
      <alignment horizontal="center" vertical="center" wrapText="1"/>
    </xf>
    <xf numFmtId="188" fontId="11" fillId="34" borderId="18" xfId="0" applyNumberFormat="1" applyFont="1" applyFill="1" applyBorder="1" applyAlignment="1">
      <alignment horizontal="center"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188" fontId="11" fillId="34" borderId="20" xfId="0" applyNumberFormat="1" applyFont="1" applyFill="1" applyBorder="1" applyAlignment="1">
      <alignment horizontal="center" vertical="center" wrapText="1"/>
    </xf>
    <xf numFmtId="188" fontId="11" fillId="34" borderId="22" xfId="0" applyNumberFormat="1" applyFont="1" applyFill="1" applyBorder="1" applyAlignment="1">
      <alignment horizontal="center" vertical="center" wrapText="1"/>
    </xf>
    <xf numFmtId="188" fontId="11" fillId="34" borderId="23" xfId="0" applyNumberFormat="1" applyFont="1" applyFill="1" applyBorder="1" applyAlignment="1">
      <alignment horizontal="center" vertical="center" wrapText="1"/>
    </xf>
    <xf numFmtId="188" fontId="11" fillId="34" borderId="17" xfId="0" applyNumberFormat="1" applyFont="1" applyFill="1" applyBorder="1" applyAlignment="1">
      <alignment horizontal="center" vertical="center" wrapText="1"/>
    </xf>
    <xf numFmtId="188" fontId="11" fillId="34" borderId="19" xfId="0" applyNumberFormat="1" applyFont="1" applyFill="1" applyBorder="1" applyAlignment="1">
      <alignment horizontal="center" vertical="center" wrapText="1"/>
    </xf>
    <xf numFmtId="188" fontId="11" fillId="34" borderId="21" xfId="0" applyNumberFormat="1" applyFont="1" applyFill="1" applyBorder="1" applyAlignment="1">
      <alignment horizontal="center" vertical="center" wrapText="1"/>
    </xf>
    <xf numFmtId="188" fontId="11" fillId="34" borderId="11" xfId="0" applyNumberFormat="1" applyFont="1" applyFill="1" applyBorder="1" applyAlignment="1">
      <alignment horizontal="center" vertical="center" wrapText="1"/>
    </xf>
    <xf numFmtId="188" fontId="15" fillId="34" borderId="11" xfId="0" applyNumberFormat="1" applyFont="1" applyFill="1" applyBorder="1" applyAlignment="1">
      <alignment horizontal="center" vertical="center" wrapText="1"/>
    </xf>
    <xf numFmtId="188" fontId="13" fillId="0" borderId="22" xfId="0" applyNumberFormat="1" applyFont="1" applyBorder="1" applyAlignment="1" applyProtection="1">
      <alignment horizontal="center" vertical="center" wrapText="1"/>
      <protection/>
    </xf>
    <xf numFmtId="188" fontId="13" fillId="0" borderId="11" xfId="0" applyNumberFormat="1" applyFont="1" applyBorder="1" applyAlignment="1" applyProtection="1">
      <alignment horizontal="center" vertical="center" wrapText="1"/>
      <protection/>
    </xf>
    <xf numFmtId="188" fontId="13" fillId="0" borderId="0" xfId="0" applyNumberFormat="1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4" fontId="14" fillId="39" borderId="11" xfId="0" applyNumberFormat="1" applyFont="1" applyFill="1" applyBorder="1" applyAlignment="1">
      <alignment horizontal="center" vertical="center" wrapText="1"/>
    </xf>
    <xf numFmtId="0" fontId="14" fillId="36" borderId="11" xfId="0" applyNumberFormat="1" applyFont="1" applyFill="1" applyBorder="1" applyAlignment="1" applyProtection="1">
      <alignment horizontal="center" vertical="center" wrapText="1"/>
      <protection/>
    </xf>
    <xf numFmtId="0" fontId="10" fillId="7" borderId="2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0"/>
  <sheetViews>
    <sheetView tabSelected="1" zoomScalePageLayoutView="0" workbookViewId="0" topLeftCell="B1">
      <selection activeCell="CB7" sqref="CB7"/>
    </sheetView>
  </sheetViews>
  <sheetFormatPr defaultColWidth="8.796875" defaultRowHeight="15"/>
  <cols>
    <col min="1" max="1" width="0.8984375" style="0" hidden="1" customWidth="1"/>
    <col min="2" max="2" width="4.3984375" style="0" customWidth="1"/>
    <col min="3" max="3" width="15.69921875" style="0" customWidth="1"/>
    <col min="4" max="4" width="9.59765625" style="11" customWidth="1"/>
    <col min="5" max="5" width="8.3984375" style="1" customWidth="1"/>
    <col min="6" max="6" width="10.69921875" style="0" customWidth="1"/>
    <col min="7" max="7" width="10.8984375" style="0" customWidth="1"/>
    <col min="8" max="8" width="9.8984375" style="0" customWidth="1"/>
    <col min="9" max="9" width="10.69921875" style="0" customWidth="1"/>
    <col min="10" max="10" width="9.19921875" style="0" customWidth="1"/>
    <col min="11" max="11" width="8.19921875" style="0" customWidth="1"/>
    <col min="12" max="12" width="10.69921875" style="0" customWidth="1"/>
    <col min="13" max="13" width="9.19921875" style="1" customWidth="1"/>
    <col min="14" max="14" width="8.69921875" style="1" customWidth="1"/>
    <col min="15" max="15" width="7.3984375" style="1" customWidth="1"/>
    <col min="16" max="16" width="9" style="1" customWidth="1"/>
    <col min="17" max="17" width="9.69921875" style="1" customWidth="1"/>
    <col min="18" max="19" width="8.8984375" style="1" customWidth="1"/>
    <col min="20" max="20" width="8.09765625" style="1" customWidth="1"/>
    <col min="21" max="21" width="8.8984375" style="1" customWidth="1"/>
    <col min="22" max="22" width="9.5" style="1" customWidth="1"/>
    <col min="23" max="23" width="8.8984375" style="1" customWidth="1"/>
    <col min="24" max="24" width="8.19921875" style="1" customWidth="1"/>
    <col min="25" max="25" width="9.59765625" style="1" customWidth="1"/>
    <col min="26" max="26" width="8.19921875" style="1" customWidth="1"/>
    <col min="27" max="27" width="8.8984375" style="1" customWidth="1"/>
    <col min="28" max="28" width="9.5" style="1" customWidth="1"/>
    <col min="29" max="29" width="8.8984375" style="1" customWidth="1"/>
    <col min="30" max="30" width="8.3984375" style="1" customWidth="1"/>
    <col min="31" max="31" width="8.5" style="1" customWidth="1"/>
    <col min="32" max="32" width="8.09765625" style="1" customWidth="1"/>
    <col min="33" max="33" width="8.5" style="1" customWidth="1"/>
    <col min="34" max="34" width="8.09765625" style="1" customWidth="1"/>
    <col min="35" max="36" width="7.19921875" style="1" customWidth="1"/>
    <col min="37" max="37" width="6" style="1" customWidth="1"/>
    <col min="38" max="38" width="7.69921875" style="1" customWidth="1"/>
    <col min="39" max="39" width="11.19921875" style="1" customWidth="1"/>
    <col min="40" max="40" width="9.5" style="1" customWidth="1"/>
    <col min="41" max="41" width="8.09765625" style="1" customWidth="1"/>
    <col min="42" max="42" width="8.8984375" style="1" customWidth="1"/>
    <col min="43" max="43" width="7.19921875" style="1" customWidth="1"/>
    <col min="44" max="44" width="7.69921875" style="1" customWidth="1"/>
    <col min="45" max="45" width="8.19921875" style="1" customWidth="1"/>
    <col min="46" max="46" width="9.3984375" style="1" customWidth="1"/>
    <col min="47" max="47" width="8.8984375" style="13" customWidth="1"/>
    <col min="48" max="48" width="9" style="1" customWidth="1"/>
    <col min="49" max="49" width="7" style="1" customWidth="1"/>
    <col min="50" max="50" width="8.59765625" style="1" customWidth="1"/>
    <col min="51" max="51" width="8" style="1" customWidth="1"/>
    <col min="52" max="52" width="8.19921875" style="1" customWidth="1"/>
    <col min="53" max="53" width="8.09765625" style="1" customWidth="1"/>
    <col min="54" max="54" width="8.8984375" style="1" customWidth="1"/>
    <col min="55" max="55" width="7.8984375" style="1" customWidth="1"/>
    <col min="56" max="56" width="7.09765625" style="1" customWidth="1"/>
    <col min="57" max="57" width="7.59765625" style="1" customWidth="1"/>
    <col min="58" max="58" width="8.8984375" style="1" customWidth="1"/>
    <col min="59" max="59" width="9.09765625" style="1" customWidth="1"/>
    <col min="60" max="60" width="10.19921875" style="1" customWidth="1"/>
    <col min="61" max="61" width="10.3984375" style="1" customWidth="1"/>
    <col min="62" max="62" width="11.3984375" style="1" customWidth="1"/>
    <col min="63" max="63" width="11.09765625" style="1" customWidth="1"/>
    <col min="64" max="64" width="8" style="1" customWidth="1"/>
    <col min="65" max="65" width="7.5" style="1" customWidth="1"/>
    <col min="66" max="66" width="6.69921875" style="1" customWidth="1"/>
    <col min="67" max="67" width="7.59765625" style="1" customWidth="1"/>
    <col min="68" max="68" width="5.19921875" style="1" customWidth="1"/>
    <col min="69" max="69" width="4.5" style="1" customWidth="1"/>
    <col min="70" max="70" width="8.59765625" style="1" customWidth="1"/>
    <col min="71" max="71" width="8" style="1" customWidth="1"/>
    <col min="72" max="72" width="9.19921875" style="1" customWidth="1"/>
    <col min="73" max="73" width="8" style="1" customWidth="1"/>
  </cols>
  <sheetData>
    <row r="1" spans="2:71" ht="15.75" customHeight="1"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4"/>
      <c r="AB1" s="4"/>
      <c r="AC1" s="4"/>
      <c r="AD1" s="4"/>
      <c r="AE1" s="5"/>
      <c r="AF1" s="5"/>
      <c r="AG1" s="5"/>
      <c r="AH1" s="5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2:71" ht="31.5" customHeight="1">
      <c r="B2" s="81" t="s">
        <v>163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6"/>
      <c r="P2" s="16"/>
      <c r="Q2" s="16"/>
      <c r="R2" s="16"/>
      <c r="S2" s="16"/>
      <c r="T2" s="16"/>
      <c r="U2" s="16"/>
      <c r="V2" s="16"/>
      <c r="W2" s="16"/>
      <c r="X2" s="16"/>
      <c r="Y2" s="7"/>
      <c r="Z2" s="7"/>
      <c r="AA2" s="8"/>
      <c r="AB2" s="8"/>
      <c r="AC2" s="8"/>
      <c r="AD2" s="8"/>
      <c r="AE2" s="7"/>
      <c r="AF2" s="7"/>
      <c r="AG2" s="7"/>
      <c r="AH2" s="7"/>
      <c r="AI2" s="7"/>
      <c r="AJ2" s="7"/>
      <c r="AK2" s="9"/>
      <c r="AL2" s="9"/>
      <c r="AM2" s="10"/>
      <c r="AN2" s="10"/>
      <c r="AO2" s="10"/>
      <c r="AP2" s="10"/>
      <c r="AQ2" s="10"/>
      <c r="AR2" s="10"/>
      <c r="AS2" s="10"/>
      <c r="AT2" s="10"/>
      <c r="AU2" s="12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2:73" s="18" customFormat="1" ht="21.75" customHeight="1">
      <c r="B3" s="82" t="s">
        <v>2</v>
      </c>
      <c r="C3" s="83" t="s">
        <v>3</v>
      </c>
      <c r="D3" s="84" t="s">
        <v>4</v>
      </c>
      <c r="E3" s="84" t="s">
        <v>5</v>
      </c>
      <c r="F3" s="85" t="s">
        <v>6</v>
      </c>
      <c r="G3" s="86"/>
      <c r="H3" s="87"/>
      <c r="I3" s="94" t="s">
        <v>160</v>
      </c>
      <c r="J3" s="86"/>
      <c r="K3" s="87"/>
      <c r="L3" s="95" t="s">
        <v>0</v>
      </c>
      <c r="M3" s="98" t="s">
        <v>158</v>
      </c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100"/>
      <c r="BJ3" s="101" t="s">
        <v>35</v>
      </c>
      <c r="BK3" s="101"/>
      <c r="BL3" s="102" t="s">
        <v>36</v>
      </c>
      <c r="BM3" s="102"/>
      <c r="BN3" s="102"/>
      <c r="BO3" s="102"/>
      <c r="BP3" s="102"/>
      <c r="BQ3" s="102"/>
      <c r="BR3" s="102"/>
      <c r="BS3" s="102"/>
      <c r="BT3" s="101" t="s">
        <v>40</v>
      </c>
      <c r="BU3" s="101"/>
    </row>
    <row r="4" spans="2:73" s="18" customFormat="1" ht="32.25" customHeight="1">
      <c r="B4" s="82"/>
      <c r="C4" s="83"/>
      <c r="D4" s="84"/>
      <c r="E4" s="84"/>
      <c r="F4" s="88"/>
      <c r="G4" s="89"/>
      <c r="H4" s="90"/>
      <c r="I4" s="88"/>
      <c r="J4" s="89"/>
      <c r="K4" s="90"/>
      <c r="L4" s="96"/>
      <c r="M4" s="103" t="s">
        <v>10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  <c r="AK4" s="106" t="s">
        <v>19</v>
      </c>
      <c r="AL4" s="107"/>
      <c r="AM4" s="107"/>
      <c r="AN4" s="107"/>
      <c r="AO4" s="107"/>
      <c r="AP4" s="107"/>
      <c r="AQ4" s="107"/>
      <c r="AR4" s="107"/>
      <c r="AS4" s="108" t="s">
        <v>25</v>
      </c>
      <c r="AT4" s="109"/>
      <c r="AU4" s="114" t="s">
        <v>26</v>
      </c>
      <c r="AV4" s="114"/>
      <c r="AW4" s="114"/>
      <c r="AX4" s="114"/>
      <c r="AY4" s="114"/>
      <c r="AZ4" s="114"/>
      <c r="BA4" s="114"/>
      <c r="BB4" s="114"/>
      <c r="BC4" s="114"/>
      <c r="BD4" s="115" t="s">
        <v>31</v>
      </c>
      <c r="BE4" s="116"/>
      <c r="BF4" s="116"/>
      <c r="BG4" s="117"/>
      <c r="BH4" s="29"/>
      <c r="BI4" s="30"/>
      <c r="BJ4" s="101"/>
      <c r="BK4" s="101"/>
      <c r="BL4" s="105" t="s">
        <v>19</v>
      </c>
      <c r="BM4" s="119"/>
      <c r="BN4" s="119"/>
      <c r="BO4" s="119"/>
      <c r="BP4" s="103" t="s">
        <v>37</v>
      </c>
      <c r="BQ4" s="104"/>
      <c r="BR4" s="104"/>
      <c r="BS4" s="104"/>
      <c r="BT4" s="101"/>
      <c r="BU4" s="101"/>
    </row>
    <row r="5" spans="2:73" s="18" customFormat="1" ht="30.75" customHeight="1">
      <c r="B5" s="82"/>
      <c r="C5" s="83"/>
      <c r="D5" s="84"/>
      <c r="E5" s="84"/>
      <c r="F5" s="88"/>
      <c r="G5" s="89"/>
      <c r="H5" s="90"/>
      <c r="I5" s="88"/>
      <c r="J5" s="89"/>
      <c r="K5" s="90"/>
      <c r="L5" s="96"/>
      <c r="M5" s="120" t="s">
        <v>11</v>
      </c>
      <c r="N5" s="121"/>
      <c r="O5" s="121"/>
      <c r="P5" s="121"/>
      <c r="Q5" s="121"/>
      <c r="R5" s="121"/>
      <c r="S5" s="39"/>
      <c r="T5" s="39"/>
      <c r="U5" s="39"/>
      <c r="V5" s="122" t="s">
        <v>151</v>
      </c>
      <c r="W5" s="122" t="s">
        <v>152</v>
      </c>
      <c r="X5" s="122" t="s">
        <v>153</v>
      </c>
      <c r="Y5" s="120"/>
      <c r="Z5" s="121"/>
      <c r="AA5" s="125"/>
      <c r="AB5" s="126" t="s">
        <v>154</v>
      </c>
      <c r="AC5" s="126" t="s">
        <v>15</v>
      </c>
      <c r="AD5" s="126" t="s">
        <v>155</v>
      </c>
      <c r="AE5" s="133" t="s">
        <v>16</v>
      </c>
      <c r="AF5" s="134"/>
      <c r="AG5" s="133" t="s">
        <v>17</v>
      </c>
      <c r="AH5" s="134"/>
      <c r="AI5" s="120" t="s">
        <v>18</v>
      </c>
      <c r="AJ5" s="125"/>
      <c r="AK5" s="115" t="s">
        <v>20</v>
      </c>
      <c r="AL5" s="117"/>
      <c r="AM5" s="115" t="s">
        <v>21</v>
      </c>
      <c r="AN5" s="116"/>
      <c r="AO5" s="116"/>
      <c r="AP5" s="116"/>
      <c r="AQ5" s="116"/>
      <c r="AR5" s="117"/>
      <c r="AS5" s="110"/>
      <c r="AT5" s="111"/>
      <c r="AU5" s="145" t="s">
        <v>27</v>
      </c>
      <c r="AV5" s="145"/>
      <c r="AW5" s="109"/>
      <c r="AX5" s="108" t="s">
        <v>28</v>
      </c>
      <c r="AY5" s="109"/>
      <c r="AZ5" s="108" t="s">
        <v>29</v>
      </c>
      <c r="BA5" s="109"/>
      <c r="BB5" s="108" t="s">
        <v>30</v>
      </c>
      <c r="BC5" s="145"/>
      <c r="BD5" s="106"/>
      <c r="BE5" s="107"/>
      <c r="BF5" s="107"/>
      <c r="BG5" s="118"/>
      <c r="BH5" s="116" t="s">
        <v>34</v>
      </c>
      <c r="BI5" s="117"/>
      <c r="BJ5" s="101"/>
      <c r="BK5" s="101"/>
      <c r="BL5" s="149" t="s">
        <v>157</v>
      </c>
      <c r="BM5" s="150"/>
      <c r="BN5" s="155" t="s">
        <v>38</v>
      </c>
      <c r="BO5" s="150"/>
      <c r="BP5" s="158" t="s">
        <v>161</v>
      </c>
      <c r="BQ5" s="158"/>
      <c r="BR5" s="159" t="s">
        <v>39</v>
      </c>
      <c r="BS5" s="159"/>
      <c r="BT5" s="101"/>
      <c r="BU5" s="101"/>
    </row>
    <row r="6" spans="2:73" s="18" customFormat="1" ht="15" customHeight="1">
      <c r="B6" s="82"/>
      <c r="C6" s="83"/>
      <c r="D6" s="84"/>
      <c r="E6" s="84"/>
      <c r="F6" s="88"/>
      <c r="G6" s="89"/>
      <c r="H6" s="90"/>
      <c r="I6" s="88"/>
      <c r="J6" s="89"/>
      <c r="K6" s="90"/>
      <c r="L6" s="96"/>
      <c r="M6" s="120" t="s">
        <v>12</v>
      </c>
      <c r="N6" s="121"/>
      <c r="O6" s="125"/>
      <c r="P6" s="161" t="s">
        <v>13</v>
      </c>
      <c r="Q6" s="161"/>
      <c r="R6" s="161"/>
      <c r="S6" s="161"/>
      <c r="T6" s="161"/>
      <c r="U6" s="161"/>
      <c r="V6" s="123"/>
      <c r="W6" s="123"/>
      <c r="X6" s="123"/>
      <c r="Y6" s="139" t="s">
        <v>14</v>
      </c>
      <c r="Z6" s="162"/>
      <c r="AA6" s="140"/>
      <c r="AB6" s="127"/>
      <c r="AC6" s="127"/>
      <c r="AD6" s="127"/>
      <c r="AE6" s="135"/>
      <c r="AF6" s="136"/>
      <c r="AG6" s="135"/>
      <c r="AH6" s="136"/>
      <c r="AI6" s="139"/>
      <c r="AJ6" s="140"/>
      <c r="AK6" s="143"/>
      <c r="AL6" s="144"/>
      <c r="AM6" s="119" t="s">
        <v>22</v>
      </c>
      <c r="AN6" s="119"/>
      <c r="AO6" s="119" t="s">
        <v>23</v>
      </c>
      <c r="AP6" s="119"/>
      <c r="AQ6" s="119" t="s">
        <v>24</v>
      </c>
      <c r="AR6" s="119"/>
      <c r="AS6" s="110"/>
      <c r="AT6" s="111"/>
      <c r="AU6" s="146"/>
      <c r="AV6" s="146"/>
      <c r="AW6" s="111"/>
      <c r="AX6" s="110"/>
      <c r="AY6" s="111"/>
      <c r="AZ6" s="110"/>
      <c r="BA6" s="111"/>
      <c r="BB6" s="110"/>
      <c r="BC6" s="111"/>
      <c r="BD6" s="148" t="s">
        <v>32</v>
      </c>
      <c r="BE6" s="148"/>
      <c r="BF6" s="148" t="s">
        <v>33</v>
      </c>
      <c r="BG6" s="148"/>
      <c r="BH6" s="143"/>
      <c r="BI6" s="144"/>
      <c r="BJ6" s="101"/>
      <c r="BK6" s="101"/>
      <c r="BL6" s="151"/>
      <c r="BM6" s="152"/>
      <c r="BN6" s="156"/>
      <c r="BO6" s="152"/>
      <c r="BP6" s="158"/>
      <c r="BQ6" s="158"/>
      <c r="BR6" s="159"/>
      <c r="BS6" s="159"/>
      <c r="BT6" s="101"/>
      <c r="BU6" s="101"/>
    </row>
    <row r="7" spans="2:73" s="18" customFormat="1" ht="75" customHeight="1">
      <c r="B7" s="82"/>
      <c r="C7" s="83"/>
      <c r="D7" s="84"/>
      <c r="E7" s="84"/>
      <c r="F7" s="91"/>
      <c r="G7" s="92"/>
      <c r="H7" s="93"/>
      <c r="I7" s="91"/>
      <c r="J7" s="92"/>
      <c r="K7" s="93"/>
      <c r="L7" s="97"/>
      <c r="M7" s="141"/>
      <c r="N7" s="160"/>
      <c r="O7" s="142"/>
      <c r="P7" s="161"/>
      <c r="Q7" s="161"/>
      <c r="R7" s="161"/>
      <c r="S7" s="161"/>
      <c r="T7" s="161"/>
      <c r="U7" s="161"/>
      <c r="V7" s="123"/>
      <c r="W7" s="123"/>
      <c r="X7" s="123"/>
      <c r="Y7" s="141"/>
      <c r="Z7" s="160"/>
      <c r="AA7" s="142"/>
      <c r="AB7" s="127"/>
      <c r="AC7" s="127"/>
      <c r="AD7" s="127"/>
      <c r="AE7" s="137"/>
      <c r="AF7" s="138"/>
      <c r="AG7" s="135"/>
      <c r="AH7" s="136"/>
      <c r="AI7" s="141"/>
      <c r="AJ7" s="142"/>
      <c r="AK7" s="106"/>
      <c r="AL7" s="118"/>
      <c r="AM7" s="119"/>
      <c r="AN7" s="119"/>
      <c r="AO7" s="119"/>
      <c r="AP7" s="119"/>
      <c r="AQ7" s="119"/>
      <c r="AR7" s="119"/>
      <c r="AS7" s="112"/>
      <c r="AT7" s="113"/>
      <c r="AU7" s="147"/>
      <c r="AV7" s="147"/>
      <c r="AW7" s="113"/>
      <c r="AX7" s="112"/>
      <c r="AY7" s="113"/>
      <c r="AZ7" s="112"/>
      <c r="BA7" s="113"/>
      <c r="BB7" s="112"/>
      <c r="BC7" s="113"/>
      <c r="BD7" s="148"/>
      <c r="BE7" s="148"/>
      <c r="BF7" s="148"/>
      <c r="BG7" s="148"/>
      <c r="BH7" s="106"/>
      <c r="BI7" s="118"/>
      <c r="BJ7" s="101"/>
      <c r="BK7" s="101"/>
      <c r="BL7" s="153"/>
      <c r="BM7" s="154"/>
      <c r="BN7" s="157"/>
      <c r="BO7" s="154"/>
      <c r="BP7" s="158"/>
      <c r="BQ7" s="158"/>
      <c r="BR7" s="159"/>
      <c r="BS7" s="159"/>
      <c r="BT7" s="101"/>
      <c r="BU7" s="101"/>
    </row>
    <row r="8" spans="2:73" s="18" customFormat="1" ht="29.25" customHeight="1">
      <c r="B8" s="82"/>
      <c r="C8" s="83"/>
      <c r="D8" s="84"/>
      <c r="E8" s="84"/>
      <c r="F8" s="129" t="s">
        <v>7</v>
      </c>
      <c r="G8" s="131"/>
      <c r="H8" s="132"/>
      <c r="I8" s="129" t="s">
        <v>7</v>
      </c>
      <c r="J8" s="131"/>
      <c r="K8" s="132"/>
      <c r="L8" s="163"/>
      <c r="M8" s="129" t="s">
        <v>7</v>
      </c>
      <c r="N8" s="131"/>
      <c r="O8" s="132"/>
      <c r="P8" s="165" t="s">
        <v>7</v>
      </c>
      <c r="Q8" s="166"/>
      <c r="R8" s="166"/>
      <c r="S8" s="166"/>
      <c r="T8" s="166"/>
      <c r="U8" s="166"/>
      <c r="V8" s="123"/>
      <c r="W8" s="123"/>
      <c r="X8" s="123"/>
      <c r="Y8" s="129" t="s">
        <v>7</v>
      </c>
      <c r="Z8" s="131"/>
      <c r="AA8" s="132"/>
      <c r="AB8" s="127"/>
      <c r="AC8" s="127"/>
      <c r="AD8" s="127"/>
      <c r="AE8" s="129" t="s">
        <v>7</v>
      </c>
      <c r="AF8" s="75"/>
      <c r="AG8" s="129" t="s">
        <v>7</v>
      </c>
      <c r="AH8" s="75"/>
      <c r="AI8" s="129" t="s">
        <v>7</v>
      </c>
      <c r="AJ8" s="75"/>
      <c r="AK8" s="129" t="s">
        <v>7</v>
      </c>
      <c r="AL8" s="75"/>
      <c r="AM8" s="129" t="s">
        <v>7</v>
      </c>
      <c r="AN8" s="75"/>
      <c r="AO8" s="129" t="s">
        <v>7</v>
      </c>
      <c r="AP8" s="75"/>
      <c r="AQ8" s="129" t="s">
        <v>7</v>
      </c>
      <c r="AR8" s="75"/>
      <c r="AS8" s="129" t="s">
        <v>7</v>
      </c>
      <c r="AT8" s="75"/>
      <c r="AU8" s="129" t="s">
        <v>7</v>
      </c>
      <c r="AV8" s="131"/>
      <c r="AW8" s="132"/>
      <c r="AX8" s="165" t="s">
        <v>7</v>
      </c>
      <c r="AY8" s="76"/>
      <c r="AZ8" s="165" t="s">
        <v>7</v>
      </c>
      <c r="BA8" s="76"/>
      <c r="BB8" s="129" t="s">
        <v>7</v>
      </c>
      <c r="BC8" s="75"/>
      <c r="BD8" s="129" t="s">
        <v>7</v>
      </c>
      <c r="BE8" s="75"/>
      <c r="BF8" s="129" t="s">
        <v>7</v>
      </c>
      <c r="BG8" s="75"/>
      <c r="BH8" s="129" t="s">
        <v>7</v>
      </c>
      <c r="BI8" s="75"/>
      <c r="BJ8" s="129" t="s">
        <v>7</v>
      </c>
      <c r="BK8" s="75"/>
      <c r="BL8" s="165" t="s">
        <v>7</v>
      </c>
      <c r="BM8" s="76"/>
      <c r="BN8" s="129" t="s">
        <v>7</v>
      </c>
      <c r="BO8" s="76"/>
      <c r="BP8" s="165" t="s">
        <v>7</v>
      </c>
      <c r="BQ8" s="76"/>
      <c r="BR8" s="165" t="s">
        <v>7</v>
      </c>
      <c r="BS8" s="76"/>
      <c r="BT8" s="129" t="s">
        <v>7</v>
      </c>
      <c r="BU8" s="75"/>
    </row>
    <row r="9" spans="2:73" s="18" customFormat="1" ht="43.5" customHeight="1">
      <c r="B9" s="82"/>
      <c r="C9" s="83"/>
      <c r="D9" s="84"/>
      <c r="E9" s="84"/>
      <c r="F9" s="130"/>
      <c r="G9" s="19" t="s">
        <v>8</v>
      </c>
      <c r="H9" s="20" t="s">
        <v>9</v>
      </c>
      <c r="I9" s="130"/>
      <c r="J9" s="19" t="s">
        <v>8</v>
      </c>
      <c r="K9" s="20" t="s">
        <v>9</v>
      </c>
      <c r="L9" s="164"/>
      <c r="M9" s="130"/>
      <c r="N9" s="19" t="s">
        <v>8</v>
      </c>
      <c r="O9" s="20" t="s">
        <v>9</v>
      </c>
      <c r="P9" s="165"/>
      <c r="Q9" s="74" t="s">
        <v>8</v>
      </c>
      <c r="R9" s="74" t="s">
        <v>9</v>
      </c>
      <c r="S9" s="40" t="s">
        <v>162</v>
      </c>
      <c r="T9" s="41" t="s">
        <v>156</v>
      </c>
      <c r="U9" s="41" t="s">
        <v>159</v>
      </c>
      <c r="V9" s="123"/>
      <c r="W9" s="123"/>
      <c r="X9" s="123"/>
      <c r="Y9" s="130"/>
      <c r="Z9" s="31" t="s">
        <v>8</v>
      </c>
      <c r="AA9" s="32" t="s">
        <v>9</v>
      </c>
      <c r="AB9" s="127"/>
      <c r="AC9" s="127"/>
      <c r="AD9" s="127"/>
      <c r="AE9" s="130"/>
      <c r="AF9" s="31" t="s">
        <v>8</v>
      </c>
      <c r="AG9" s="130"/>
      <c r="AH9" s="31" t="s">
        <v>8</v>
      </c>
      <c r="AI9" s="130"/>
      <c r="AJ9" s="31" t="s">
        <v>8</v>
      </c>
      <c r="AK9" s="130"/>
      <c r="AL9" s="31" t="s">
        <v>8</v>
      </c>
      <c r="AM9" s="130"/>
      <c r="AN9" s="31" t="s">
        <v>8</v>
      </c>
      <c r="AO9" s="130"/>
      <c r="AP9" s="31" t="s">
        <v>8</v>
      </c>
      <c r="AQ9" s="130"/>
      <c r="AR9" s="31" t="s">
        <v>8</v>
      </c>
      <c r="AS9" s="130"/>
      <c r="AT9" s="31" t="s">
        <v>8</v>
      </c>
      <c r="AU9" s="130"/>
      <c r="AV9" s="31" t="s">
        <v>8</v>
      </c>
      <c r="AW9" s="32" t="s">
        <v>9</v>
      </c>
      <c r="AX9" s="165"/>
      <c r="AY9" s="31" t="s">
        <v>8</v>
      </c>
      <c r="AZ9" s="165"/>
      <c r="BA9" s="31" t="s">
        <v>8</v>
      </c>
      <c r="BB9" s="130"/>
      <c r="BC9" s="31" t="s">
        <v>8</v>
      </c>
      <c r="BD9" s="130"/>
      <c r="BE9" s="31" t="s">
        <v>8</v>
      </c>
      <c r="BF9" s="130"/>
      <c r="BG9" s="31" t="s">
        <v>8</v>
      </c>
      <c r="BH9" s="130"/>
      <c r="BI9" s="31" t="s">
        <v>8</v>
      </c>
      <c r="BJ9" s="130"/>
      <c r="BK9" s="31" t="s">
        <v>8</v>
      </c>
      <c r="BL9" s="165"/>
      <c r="BM9" s="31" t="s">
        <v>8</v>
      </c>
      <c r="BN9" s="130"/>
      <c r="BO9" s="31" t="s">
        <v>8</v>
      </c>
      <c r="BP9" s="165"/>
      <c r="BQ9" s="31" t="s">
        <v>8</v>
      </c>
      <c r="BR9" s="165"/>
      <c r="BS9" s="31" t="s">
        <v>8</v>
      </c>
      <c r="BT9" s="130"/>
      <c r="BU9" s="19" t="s">
        <v>8</v>
      </c>
    </row>
    <row r="10" spans="2:73" ht="18" customHeight="1">
      <c r="B10" s="3"/>
      <c r="C10" s="3">
        <v>1</v>
      </c>
      <c r="D10" s="42">
        <v>2</v>
      </c>
      <c r="E10" s="43">
        <v>3</v>
      </c>
      <c r="F10" s="3">
        <v>4</v>
      </c>
      <c r="G10" s="3">
        <v>6</v>
      </c>
      <c r="H10" s="3">
        <v>7</v>
      </c>
      <c r="I10" s="3">
        <v>8</v>
      </c>
      <c r="J10" s="3">
        <v>10</v>
      </c>
      <c r="K10" s="3">
        <v>11</v>
      </c>
      <c r="L10" s="3"/>
      <c r="M10" s="43">
        <v>12</v>
      </c>
      <c r="N10" s="43">
        <v>14</v>
      </c>
      <c r="O10" s="43">
        <v>15</v>
      </c>
      <c r="P10" s="43">
        <v>16</v>
      </c>
      <c r="Q10" s="44">
        <v>18</v>
      </c>
      <c r="R10" s="43">
        <v>19</v>
      </c>
      <c r="S10" s="45"/>
      <c r="T10" s="38"/>
      <c r="U10" s="38"/>
      <c r="V10" s="124"/>
      <c r="W10" s="124"/>
      <c r="X10" s="124"/>
      <c r="Y10" s="46">
        <v>20</v>
      </c>
      <c r="Z10" s="47">
        <v>22</v>
      </c>
      <c r="AA10" s="47">
        <v>23</v>
      </c>
      <c r="AB10" s="128"/>
      <c r="AC10" s="128"/>
      <c r="AD10" s="128"/>
      <c r="AE10" s="46">
        <v>24</v>
      </c>
      <c r="AF10" s="46">
        <v>26</v>
      </c>
      <c r="AG10" s="46">
        <v>27</v>
      </c>
      <c r="AH10" s="46">
        <v>29</v>
      </c>
      <c r="AI10" s="46">
        <v>30</v>
      </c>
      <c r="AJ10" s="46">
        <v>32</v>
      </c>
      <c r="AK10" s="46">
        <v>33</v>
      </c>
      <c r="AL10" s="46">
        <v>35</v>
      </c>
      <c r="AM10" s="46">
        <v>36</v>
      </c>
      <c r="AN10" s="46">
        <v>38</v>
      </c>
      <c r="AO10" s="46">
        <v>39</v>
      </c>
      <c r="AP10" s="46">
        <v>41</v>
      </c>
      <c r="AQ10" s="46">
        <v>42</v>
      </c>
      <c r="AR10" s="46">
        <v>44</v>
      </c>
      <c r="AS10" s="46">
        <v>45</v>
      </c>
      <c r="AT10" s="46">
        <v>47</v>
      </c>
      <c r="AU10" s="48">
        <v>48</v>
      </c>
      <c r="AV10" s="46">
        <v>50</v>
      </c>
      <c r="AW10" s="46"/>
      <c r="AX10" s="46">
        <v>51</v>
      </c>
      <c r="AY10" s="46">
        <v>53</v>
      </c>
      <c r="AZ10" s="46">
        <v>54</v>
      </c>
      <c r="BA10" s="46">
        <v>56</v>
      </c>
      <c r="BB10" s="46">
        <v>57</v>
      </c>
      <c r="BC10" s="46">
        <v>59</v>
      </c>
      <c r="BD10" s="46">
        <v>60</v>
      </c>
      <c r="BE10" s="46">
        <v>62</v>
      </c>
      <c r="BF10" s="46">
        <v>63</v>
      </c>
      <c r="BG10" s="46">
        <v>65</v>
      </c>
      <c r="BH10" s="46">
        <v>66</v>
      </c>
      <c r="BI10" s="46">
        <v>68</v>
      </c>
      <c r="BJ10" s="46">
        <v>69</v>
      </c>
      <c r="BK10" s="46">
        <v>71</v>
      </c>
      <c r="BL10" s="46">
        <v>72</v>
      </c>
      <c r="BM10" s="46">
        <v>74</v>
      </c>
      <c r="BN10" s="46">
        <v>75</v>
      </c>
      <c r="BO10" s="46">
        <v>77</v>
      </c>
      <c r="BP10" s="46">
        <v>78</v>
      </c>
      <c r="BQ10" s="46">
        <v>80</v>
      </c>
      <c r="BR10" s="46">
        <v>81</v>
      </c>
      <c r="BS10" s="46">
        <v>83</v>
      </c>
      <c r="BT10" s="46">
        <v>84</v>
      </c>
      <c r="BU10" s="47">
        <v>86</v>
      </c>
    </row>
    <row r="11" spans="1:74" s="14" customFormat="1" ht="15" customHeight="1">
      <c r="A11" s="3"/>
      <c r="B11" s="3">
        <v>1</v>
      </c>
      <c r="C11" s="21" t="s">
        <v>41</v>
      </c>
      <c r="D11" s="49">
        <v>0</v>
      </c>
      <c r="E11" s="49">
        <v>0</v>
      </c>
      <c r="F11" s="50">
        <f aca="true" t="shared" si="0" ref="F11:F26">BJ11+BT11-BR11</f>
        <v>874337.7</v>
      </c>
      <c r="G11" s="50">
        <f>BK11+BU11-BS11</f>
        <v>845713.5000000001</v>
      </c>
      <c r="H11" s="49">
        <f aca="true" t="shared" si="1" ref="H11:H42">G11/F11*100</f>
        <v>96.72618485969438</v>
      </c>
      <c r="I11" s="49">
        <f aca="true" t="shared" si="2" ref="I11:J26">F11-AK11-AM11-AO11-AQ11-BF11-BL11-BN11</f>
        <v>305336.6</v>
      </c>
      <c r="J11" s="49">
        <f t="shared" si="2"/>
        <v>276712.5000000001</v>
      </c>
      <c r="K11" s="49">
        <f>J11/I11*100</f>
        <v>90.62539505581714</v>
      </c>
      <c r="L11" s="49"/>
      <c r="M11" s="49">
        <v>19000</v>
      </c>
      <c r="N11" s="49">
        <v>19380</v>
      </c>
      <c r="O11" s="49">
        <f>N11/M11*100</f>
        <v>102</v>
      </c>
      <c r="P11" s="24">
        <v>6162.5</v>
      </c>
      <c r="Q11" s="51">
        <v>6190.6</v>
      </c>
      <c r="R11" s="49">
        <f>Q11/P11*100</f>
        <v>100.45598377281948</v>
      </c>
      <c r="S11" s="79">
        <v>101.4</v>
      </c>
      <c r="T11" s="79">
        <v>101.4</v>
      </c>
      <c r="U11" s="52">
        <f>T11/S11*100</f>
        <v>100</v>
      </c>
      <c r="V11" s="49">
        <v>2004.4</v>
      </c>
      <c r="W11" s="49">
        <v>0</v>
      </c>
      <c r="X11" s="49">
        <v>101.4</v>
      </c>
      <c r="Y11" s="53">
        <v>53500</v>
      </c>
      <c r="Z11" s="49">
        <v>54572.9</v>
      </c>
      <c r="AA11" s="49">
        <f>Z11/Y11*100</f>
        <v>102.00542056074767</v>
      </c>
      <c r="AB11" s="54">
        <v>19144</v>
      </c>
      <c r="AC11" s="54">
        <v>49000</v>
      </c>
      <c r="AD11" s="54">
        <v>8000</v>
      </c>
      <c r="AE11" s="49">
        <v>25781.2</v>
      </c>
      <c r="AF11" s="49">
        <v>25197.5</v>
      </c>
      <c r="AG11" s="49">
        <v>10214</v>
      </c>
      <c r="AH11" s="49">
        <v>9765.8</v>
      </c>
      <c r="AI11" s="49"/>
      <c r="AJ11" s="49"/>
      <c r="AK11" s="49"/>
      <c r="AL11" s="49"/>
      <c r="AM11" s="53">
        <v>555080.1</v>
      </c>
      <c r="AN11" s="49">
        <v>555080.1</v>
      </c>
      <c r="AO11" s="49">
        <v>9671</v>
      </c>
      <c r="AP11" s="49">
        <v>9671</v>
      </c>
      <c r="AQ11" s="49"/>
      <c r="AR11" s="49"/>
      <c r="AS11" s="49">
        <v>27915.6</v>
      </c>
      <c r="AT11" s="49">
        <v>27905.9</v>
      </c>
      <c r="AU11" s="53">
        <v>92879</v>
      </c>
      <c r="AV11" s="49">
        <v>81818.2</v>
      </c>
      <c r="AW11" s="49">
        <f>AV11/AU11*100</f>
        <v>88.09117238557693</v>
      </c>
      <c r="AX11" s="49"/>
      <c r="AY11" s="49"/>
      <c r="AZ11" s="49"/>
      <c r="BA11" s="49"/>
      <c r="BB11" s="49">
        <v>8500</v>
      </c>
      <c r="BC11" s="49">
        <v>8204.8</v>
      </c>
      <c r="BD11" s="49"/>
      <c r="BE11" s="49"/>
      <c r="BF11" s="49">
        <v>4250</v>
      </c>
      <c r="BG11" s="49">
        <v>4249.9</v>
      </c>
      <c r="BH11" s="49">
        <v>61384.3</v>
      </c>
      <c r="BI11" s="49">
        <v>43676.8</v>
      </c>
      <c r="BJ11" s="49">
        <f aca="true" t="shared" si="3" ref="BJ11:BJ42">M11+P11+Y11+AE11+AG11+AI11+AK11+AM11+AO11+AQ11+AS11+AU11+AX11+AZ11+BB11+BD11+BF11+BH11</f>
        <v>874337.7</v>
      </c>
      <c r="BK11" s="49">
        <f aca="true" t="shared" si="4" ref="BK11:BK42">N11+Q11+Z11+AF11+AH11+AJ11+AL11+AN11+AP11+AR11+AT11+AV11+AY11+BA11+BC11+BE11+BG11+BI11</f>
        <v>845713.5000000001</v>
      </c>
      <c r="BL11" s="49"/>
      <c r="BM11" s="49"/>
      <c r="BN11" s="49"/>
      <c r="BO11" s="49"/>
      <c r="BP11" s="49"/>
      <c r="BQ11" s="49"/>
      <c r="BR11" s="49">
        <v>6646.7</v>
      </c>
      <c r="BS11" s="49">
        <v>6646.6</v>
      </c>
      <c r="BT11" s="49">
        <f aca="true" t="shared" si="5" ref="BT11:BT42">BL11+BN11+BP11+BR11</f>
        <v>6646.7</v>
      </c>
      <c r="BU11" s="49">
        <f aca="true" t="shared" si="6" ref="BU11:BU42">BM11+BO11+BQ11+BS11</f>
        <v>6646.6</v>
      </c>
      <c r="BV11" s="71"/>
    </row>
    <row r="12" spans="1:74" s="14" customFormat="1" ht="18.75" customHeight="1">
      <c r="A12" s="3"/>
      <c r="B12" s="3">
        <v>2</v>
      </c>
      <c r="C12" s="21" t="s">
        <v>42</v>
      </c>
      <c r="D12" s="49">
        <v>0</v>
      </c>
      <c r="E12" s="49">
        <v>0</v>
      </c>
      <c r="F12" s="50">
        <f t="shared" si="0"/>
        <v>222611.7</v>
      </c>
      <c r="G12" s="50">
        <f aca="true" t="shared" si="7" ref="G12:G75">BK12+BU12-BS12</f>
        <v>217126.19999999998</v>
      </c>
      <c r="H12" s="49">
        <f t="shared" si="1"/>
        <v>97.53584380335803</v>
      </c>
      <c r="I12" s="49">
        <f t="shared" si="2"/>
        <v>132118.7</v>
      </c>
      <c r="J12" s="49">
        <f t="shared" si="2"/>
        <v>126633.19999999998</v>
      </c>
      <c r="K12" s="49">
        <f aca="true" t="shared" si="8" ref="K12:K75">J12/I12*100</f>
        <v>95.84805178979204</v>
      </c>
      <c r="L12" s="49"/>
      <c r="M12" s="49">
        <v>7433.6</v>
      </c>
      <c r="N12" s="49">
        <v>5452.7</v>
      </c>
      <c r="O12" s="49">
        <f aca="true" t="shared" si="9" ref="O12:O75">N12/M12*100</f>
        <v>73.35207705553164</v>
      </c>
      <c r="P12" s="24">
        <v>25.7</v>
      </c>
      <c r="Q12" s="56">
        <v>20</v>
      </c>
      <c r="R12" s="49">
        <f aca="true" t="shared" si="10" ref="R12:R75">Q12/P12*100</f>
        <v>77.82101167315176</v>
      </c>
      <c r="S12" s="79">
        <v>0</v>
      </c>
      <c r="T12" s="79">
        <v>0</v>
      </c>
      <c r="U12" s="52"/>
      <c r="V12" s="49">
        <v>0</v>
      </c>
      <c r="W12" s="49">
        <v>0</v>
      </c>
      <c r="X12" s="49">
        <v>0</v>
      </c>
      <c r="Y12" s="49">
        <v>25054.7</v>
      </c>
      <c r="Z12" s="49">
        <v>22312.8</v>
      </c>
      <c r="AA12" s="49">
        <f aca="true" t="shared" si="11" ref="AA12:AA75">Z12/Y12*100</f>
        <v>89.05634471775754</v>
      </c>
      <c r="AB12" s="54">
        <v>1838.9</v>
      </c>
      <c r="AC12" s="54">
        <v>359.6</v>
      </c>
      <c r="AD12" s="54">
        <v>2198.5</v>
      </c>
      <c r="AE12" s="49">
        <v>3409</v>
      </c>
      <c r="AF12" s="49">
        <v>3320.1</v>
      </c>
      <c r="AG12" s="49">
        <v>510</v>
      </c>
      <c r="AH12" s="49">
        <v>506</v>
      </c>
      <c r="AI12" s="49"/>
      <c r="AJ12" s="49"/>
      <c r="AK12" s="49"/>
      <c r="AL12" s="49"/>
      <c r="AM12" s="53">
        <v>85877.9</v>
      </c>
      <c r="AN12" s="49">
        <v>85877.9</v>
      </c>
      <c r="AO12" s="57">
        <v>2914.6</v>
      </c>
      <c r="AP12" s="57">
        <v>2914.6</v>
      </c>
      <c r="AQ12" s="49"/>
      <c r="AR12" s="49"/>
      <c r="AS12" s="49">
        <v>917</v>
      </c>
      <c r="AT12" s="49">
        <v>841</v>
      </c>
      <c r="AU12" s="53">
        <v>91824.7</v>
      </c>
      <c r="AV12" s="49">
        <v>91483.7</v>
      </c>
      <c r="AW12" s="49">
        <f aca="true" t="shared" si="12" ref="AW12:AW75">AV12/AU12*100</f>
        <v>99.62864022425339</v>
      </c>
      <c r="AX12" s="49"/>
      <c r="AY12" s="49"/>
      <c r="AZ12" s="49"/>
      <c r="BA12" s="49"/>
      <c r="BB12" s="49">
        <v>700</v>
      </c>
      <c r="BC12" s="49">
        <v>700</v>
      </c>
      <c r="BD12" s="49"/>
      <c r="BE12" s="49"/>
      <c r="BF12" s="49">
        <v>1700.5</v>
      </c>
      <c r="BG12" s="49">
        <v>1700.5</v>
      </c>
      <c r="BH12" s="49">
        <v>2244</v>
      </c>
      <c r="BI12" s="49">
        <v>1996.9</v>
      </c>
      <c r="BJ12" s="49">
        <f t="shared" si="3"/>
        <v>222611.7</v>
      </c>
      <c r="BK12" s="49">
        <f t="shared" si="4"/>
        <v>217126.19999999998</v>
      </c>
      <c r="BL12" s="49"/>
      <c r="BM12" s="49"/>
      <c r="BN12" s="49"/>
      <c r="BO12" s="49"/>
      <c r="BP12" s="49"/>
      <c r="BQ12" s="49"/>
      <c r="BR12" s="49">
        <v>1300</v>
      </c>
      <c r="BS12" s="49"/>
      <c r="BT12" s="49">
        <f t="shared" si="5"/>
        <v>1300</v>
      </c>
      <c r="BU12" s="49">
        <f t="shared" si="6"/>
        <v>0</v>
      </c>
      <c r="BV12" s="71"/>
    </row>
    <row r="13" spans="1:74" s="2" customFormat="1" ht="18.75" customHeight="1">
      <c r="A13" s="3"/>
      <c r="B13" s="3">
        <v>3</v>
      </c>
      <c r="C13" s="21" t="s">
        <v>43</v>
      </c>
      <c r="D13" s="49">
        <v>19077.3</v>
      </c>
      <c r="E13" s="49">
        <v>321.9</v>
      </c>
      <c r="F13" s="50">
        <f t="shared" si="0"/>
        <v>5212.099999999999</v>
      </c>
      <c r="G13" s="50">
        <f t="shared" si="7"/>
        <v>5037.4</v>
      </c>
      <c r="H13" s="49">
        <f t="shared" si="1"/>
        <v>96.64818403330712</v>
      </c>
      <c r="I13" s="55">
        <f t="shared" si="2"/>
        <v>1712.0999999999995</v>
      </c>
      <c r="J13" s="49">
        <f t="shared" si="2"/>
        <v>1537.3999999999996</v>
      </c>
      <c r="K13" s="49">
        <f t="shared" si="8"/>
        <v>89.79615676654402</v>
      </c>
      <c r="L13" s="55"/>
      <c r="M13" s="49">
        <v>0</v>
      </c>
      <c r="N13" s="49"/>
      <c r="O13" s="49" t="e">
        <f t="shared" si="9"/>
        <v>#DIV/0!</v>
      </c>
      <c r="P13" s="26">
        <v>514.4</v>
      </c>
      <c r="Q13" s="58">
        <v>514</v>
      </c>
      <c r="R13" s="49">
        <f t="shared" si="10"/>
        <v>99.92223950233281</v>
      </c>
      <c r="S13" s="79">
        <v>13.4</v>
      </c>
      <c r="T13" s="79">
        <v>13.4</v>
      </c>
      <c r="U13" s="52">
        <f aca="true" t="shared" si="13" ref="U13:U76">T13/S13*100</f>
        <v>100</v>
      </c>
      <c r="V13" s="49">
        <v>132.8</v>
      </c>
      <c r="W13" s="49">
        <v>29.5</v>
      </c>
      <c r="X13" s="49">
        <v>13.4</v>
      </c>
      <c r="Y13" s="55">
        <v>165</v>
      </c>
      <c r="Z13" s="55">
        <v>166.7</v>
      </c>
      <c r="AA13" s="49">
        <f t="shared" si="11"/>
        <v>101.03030303030303</v>
      </c>
      <c r="AB13" s="54">
        <v>0</v>
      </c>
      <c r="AC13" s="54">
        <v>0</v>
      </c>
      <c r="AD13" s="54">
        <v>0</v>
      </c>
      <c r="AE13" s="55">
        <v>10</v>
      </c>
      <c r="AF13" s="55">
        <v>10</v>
      </c>
      <c r="AG13" s="55"/>
      <c r="AH13" s="55"/>
      <c r="AI13" s="55"/>
      <c r="AJ13" s="55"/>
      <c r="AK13" s="55"/>
      <c r="AL13" s="55"/>
      <c r="AM13" s="53">
        <v>3500</v>
      </c>
      <c r="AN13" s="55">
        <v>3500</v>
      </c>
      <c r="AO13" s="55"/>
      <c r="AP13" s="55"/>
      <c r="AQ13" s="55"/>
      <c r="AR13" s="55"/>
      <c r="AS13" s="55"/>
      <c r="AT13" s="53"/>
      <c r="AU13" s="53">
        <v>322.7</v>
      </c>
      <c r="AV13" s="55">
        <v>246.7</v>
      </c>
      <c r="AW13" s="49">
        <f t="shared" si="12"/>
        <v>76.44871397582894</v>
      </c>
      <c r="AX13" s="55"/>
      <c r="AY13" s="55"/>
      <c r="AZ13" s="55"/>
      <c r="BA13" s="55"/>
      <c r="BB13" s="55">
        <v>600</v>
      </c>
      <c r="BC13" s="55">
        <v>600</v>
      </c>
      <c r="BD13" s="55"/>
      <c r="BE13" s="55"/>
      <c r="BF13" s="55"/>
      <c r="BG13" s="55"/>
      <c r="BH13" s="55">
        <v>100</v>
      </c>
      <c r="BI13" s="55"/>
      <c r="BJ13" s="55">
        <f t="shared" si="3"/>
        <v>5212.099999999999</v>
      </c>
      <c r="BK13" s="49">
        <f t="shared" si="4"/>
        <v>5037.4</v>
      </c>
      <c r="BL13" s="55"/>
      <c r="BM13" s="55"/>
      <c r="BN13" s="55"/>
      <c r="BO13" s="53"/>
      <c r="BP13" s="55"/>
      <c r="BQ13" s="55"/>
      <c r="BR13" s="55"/>
      <c r="BS13" s="55"/>
      <c r="BT13" s="55">
        <f t="shared" si="5"/>
        <v>0</v>
      </c>
      <c r="BU13" s="55">
        <f t="shared" si="6"/>
        <v>0</v>
      </c>
      <c r="BV13" s="71"/>
    </row>
    <row r="14" spans="1:74" s="2" customFormat="1" ht="18.75" customHeight="1">
      <c r="A14" s="3"/>
      <c r="B14" s="3">
        <v>4</v>
      </c>
      <c r="C14" s="21" t="s">
        <v>44</v>
      </c>
      <c r="D14" s="49">
        <v>0</v>
      </c>
      <c r="E14" s="49">
        <v>0</v>
      </c>
      <c r="F14" s="50">
        <f t="shared" si="0"/>
        <v>4110</v>
      </c>
      <c r="G14" s="50">
        <f t="shared" si="7"/>
        <v>4112</v>
      </c>
      <c r="H14" s="49">
        <f t="shared" si="1"/>
        <v>100.04866180048661</v>
      </c>
      <c r="I14" s="55">
        <f t="shared" si="2"/>
        <v>610</v>
      </c>
      <c r="J14" s="49">
        <f t="shared" si="2"/>
        <v>612</v>
      </c>
      <c r="K14" s="49">
        <f t="shared" si="8"/>
        <v>100.327868852459</v>
      </c>
      <c r="L14" s="55"/>
      <c r="M14" s="49">
        <v>0</v>
      </c>
      <c r="N14" s="49"/>
      <c r="O14" s="49" t="e">
        <f t="shared" si="9"/>
        <v>#DIV/0!</v>
      </c>
      <c r="P14" s="26">
        <v>341</v>
      </c>
      <c r="Q14" s="58">
        <v>341</v>
      </c>
      <c r="R14" s="49">
        <f t="shared" si="10"/>
        <v>100</v>
      </c>
      <c r="S14" s="79">
        <v>0</v>
      </c>
      <c r="T14" s="79">
        <v>0</v>
      </c>
      <c r="U14" s="52"/>
      <c r="V14" s="49">
        <v>0</v>
      </c>
      <c r="W14" s="49">
        <v>0</v>
      </c>
      <c r="X14" s="49">
        <v>0</v>
      </c>
      <c r="Y14" s="55">
        <v>39</v>
      </c>
      <c r="Z14" s="55">
        <v>39</v>
      </c>
      <c r="AA14" s="49">
        <f t="shared" si="11"/>
        <v>100</v>
      </c>
      <c r="AB14" s="54">
        <v>0</v>
      </c>
      <c r="AC14" s="54">
        <v>0</v>
      </c>
      <c r="AD14" s="54">
        <v>0</v>
      </c>
      <c r="AE14" s="55"/>
      <c r="AF14" s="55"/>
      <c r="AG14" s="55"/>
      <c r="AH14" s="55"/>
      <c r="AI14" s="55"/>
      <c r="AJ14" s="55"/>
      <c r="AK14" s="55"/>
      <c r="AL14" s="55"/>
      <c r="AM14" s="53">
        <v>3500</v>
      </c>
      <c r="AN14" s="55">
        <v>3500</v>
      </c>
      <c r="AO14" s="55"/>
      <c r="AP14" s="55"/>
      <c r="AQ14" s="55"/>
      <c r="AR14" s="55"/>
      <c r="AS14" s="55"/>
      <c r="AT14" s="55"/>
      <c r="AU14" s="53">
        <v>230</v>
      </c>
      <c r="AV14" s="55">
        <v>232</v>
      </c>
      <c r="AW14" s="49">
        <f t="shared" si="12"/>
        <v>100.8695652173913</v>
      </c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>
        <f t="shared" si="3"/>
        <v>4110</v>
      </c>
      <c r="BK14" s="49">
        <f t="shared" si="4"/>
        <v>4112</v>
      </c>
      <c r="BL14" s="55"/>
      <c r="BM14" s="55"/>
      <c r="BN14" s="55"/>
      <c r="BO14" s="55"/>
      <c r="BP14" s="55"/>
      <c r="BQ14" s="55"/>
      <c r="BR14" s="55"/>
      <c r="BS14" s="55"/>
      <c r="BT14" s="55">
        <f t="shared" si="5"/>
        <v>0</v>
      </c>
      <c r="BU14" s="55">
        <f t="shared" si="6"/>
        <v>0</v>
      </c>
      <c r="BV14" s="71"/>
    </row>
    <row r="15" spans="1:74" s="2" customFormat="1" ht="18.75" customHeight="1">
      <c r="A15" s="3"/>
      <c r="B15" s="3">
        <v>5</v>
      </c>
      <c r="C15" s="21" t="s">
        <v>45</v>
      </c>
      <c r="D15" s="49">
        <v>82.6</v>
      </c>
      <c r="E15" s="49">
        <v>0</v>
      </c>
      <c r="F15" s="50">
        <f t="shared" si="0"/>
        <v>3960.2</v>
      </c>
      <c r="G15" s="50">
        <f t="shared" si="7"/>
        <v>3780.2</v>
      </c>
      <c r="H15" s="49">
        <f t="shared" si="1"/>
        <v>95.45477501136305</v>
      </c>
      <c r="I15" s="55">
        <f aca="true" t="shared" si="14" ref="I15:J46">F15-AK15-AM15-AO15-AQ15-BF15-BL15-BN15</f>
        <v>460.1999999999998</v>
      </c>
      <c r="J15" s="49">
        <f t="shared" si="2"/>
        <v>280.1999999999998</v>
      </c>
      <c r="K15" s="49">
        <f t="shared" si="8"/>
        <v>60.886571056062564</v>
      </c>
      <c r="L15" s="55">
        <v>-44.5</v>
      </c>
      <c r="M15" s="49">
        <v>0</v>
      </c>
      <c r="N15" s="49"/>
      <c r="O15" s="49" t="e">
        <f t="shared" si="9"/>
        <v>#DIV/0!</v>
      </c>
      <c r="P15" s="26">
        <v>105.2</v>
      </c>
      <c r="Q15" s="58">
        <v>105.1</v>
      </c>
      <c r="R15" s="49">
        <f t="shared" si="10"/>
        <v>99.90494296577947</v>
      </c>
      <c r="S15" s="79">
        <v>0</v>
      </c>
      <c r="T15" s="79">
        <v>0</v>
      </c>
      <c r="U15" s="52"/>
      <c r="V15" s="49">
        <v>0</v>
      </c>
      <c r="W15" s="49">
        <v>1.9999999999999996</v>
      </c>
      <c r="X15" s="49">
        <v>0</v>
      </c>
      <c r="Y15" s="55">
        <v>130</v>
      </c>
      <c r="Z15" s="55">
        <v>134.5</v>
      </c>
      <c r="AA15" s="49">
        <f t="shared" si="11"/>
        <v>103.46153846153847</v>
      </c>
      <c r="AB15" s="54">
        <v>0</v>
      </c>
      <c r="AC15" s="54">
        <v>0</v>
      </c>
      <c r="AD15" s="54">
        <v>0</v>
      </c>
      <c r="AE15" s="55">
        <v>50</v>
      </c>
      <c r="AF15" s="55"/>
      <c r="AG15" s="55"/>
      <c r="AH15" s="55"/>
      <c r="AI15" s="55"/>
      <c r="AJ15" s="55"/>
      <c r="AK15" s="55"/>
      <c r="AL15" s="55"/>
      <c r="AM15" s="53">
        <v>3500</v>
      </c>
      <c r="AN15" s="55">
        <v>3500</v>
      </c>
      <c r="AO15" s="55"/>
      <c r="AP15" s="55"/>
      <c r="AQ15" s="55"/>
      <c r="AR15" s="55"/>
      <c r="AS15" s="55"/>
      <c r="AT15" s="55"/>
      <c r="AU15" s="53">
        <v>75</v>
      </c>
      <c r="AV15" s="55">
        <v>39.6</v>
      </c>
      <c r="AW15" s="49">
        <f t="shared" si="12"/>
        <v>52.800000000000004</v>
      </c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>
        <v>100</v>
      </c>
      <c r="BI15" s="55">
        <v>1</v>
      </c>
      <c r="BJ15" s="55">
        <f t="shared" si="3"/>
        <v>3960.2</v>
      </c>
      <c r="BK15" s="49">
        <f t="shared" si="4"/>
        <v>3780.2</v>
      </c>
      <c r="BL15" s="55"/>
      <c r="BM15" s="55"/>
      <c r="BN15" s="55"/>
      <c r="BO15" s="55"/>
      <c r="BP15" s="55"/>
      <c r="BQ15" s="55"/>
      <c r="BR15" s="55"/>
      <c r="BS15" s="55"/>
      <c r="BT15" s="55">
        <f t="shared" si="5"/>
        <v>0</v>
      </c>
      <c r="BU15" s="55">
        <f t="shared" si="6"/>
        <v>0</v>
      </c>
      <c r="BV15" s="71"/>
    </row>
    <row r="16" spans="1:74" s="2" customFormat="1" ht="18.75" customHeight="1">
      <c r="A16" s="3"/>
      <c r="B16" s="3">
        <v>6</v>
      </c>
      <c r="C16" s="21" t="s">
        <v>46</v>
      </c>
      <c r="D16" s="49">
        <v>0</v>
      </c>
      <c r="E16" s="49">
        <v>0</v>
      </c>
      <c r="F16" s="50">
        <f t="shared" si="0"/>
        <v>3905.5</v>
      </c>
      <c r="G16" s="50">
        <f t="shared" si="7"/>
        <v>3905.5</v>
      </c>
      <c r="H16" s="49">
        <f t="shared" si="1"/>
        <v>100</v>
      </c>
      <c r="I16" s="55">
        <f t="shared" si="14"/>
        <v>405.5</v>
      </c>
      <c r="J16" s="49">
        <f t="shared" si="2"/>
        <v>405.5</v>
      </c>
      <c r="K16" s="49">
        <f t="shared" si="8"/>
        <v>100</v>
      </c>
      <c r="L16" s="55"/>
      <c r="M16" s="49">
        <v>0</v>
      </c>
      <c r="N16" s="49"/>
      <c r="O16" s="49" t="e">
        <f t="shared" si="9"/>
        <v>#DIV/0!</v>
      </c>
      <c r="P16" s="26">
        <v>300.5</v>
      </c>
      <c r="Q16" s="58">
        <v>300.5</v>
      </c>
      <c r="R16" s="49">
        <f t="shared" si="10"/>
        <v>100</v>
      </c>
      <c r="S16" s="79">
        <v>4.6</v>
      </c>
      <c r="T16" s="79">
        <v>4.6</v>
      </c>
      <c r="U16" s="52">
        <f t="shared" si="13"/>
        <v>100</v>
      </c>
      <c r="V16" s="49">
        <v>0</v>
      </c>
      <c r="W16" s="49">
        <v>4.6</v>
      </c>
      <c r="X16" s="49">
        <v>4.6</v>
      </c>
      <c r="Y16" s="55">
        <v>66</v>
      </c>
      <c r="Z16" s="55">
        <v>66</v>
      </c>
      <c r="AA16" s="49">
        <f t="shared" si="11"/>
        <v>100</v>
      </c>
      <c r="AB16" s="54">
        <v>13.1</v>
      </c>
      <c r="AC16" s="54">
        <v>0</v>
      </c>
      <c r="AD16" s="54">
        <v>0</v>
      </c>
      <c r="AE16" s="55"/>
      <c r="AF16" s="55"/>
      <c r="AG16" s="55"/>
      <c r="AH16" s="55"/>
      <c r="AI16" s="55"/>
      <c r="AJ16" s="55"/>
      <c r="AK16" s="55"/>
      <c r="AL16" s="55"/>
      <c r="AM16" s="53">
        <v>3500</v>
      </c>
      <c r="AN16" s="55">
        <v>3500</v>
      </c>
      <c r="AO16" s="55"/>
      <c r="AP16" s="55"/>
      <c r="AQ16" s="55"/>
      <c r="AR16" s="55"/>
      <c r="AS16" s="55">
        <v>11</v>
      </c>
      <c r="AT16" s="55">
        <v>11</v>
      </c>
      <c r="AU16" s="53">
        <v>28</v>
      </c>
      <c r="AV16" s="55">
        <v>28</v>
      </c>
      <c r="AW16" s="49">
        <f t="shared" si="12"/>
        <v>100</v>
      </c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>
        <f t="shared" si="3"/>
        <v>3905.5</v>
      </c>
      <c r="BK16" s="49">
        <f t="shared" si="4"/>
        <v>3905.5</v>
      </c>
      <c r="BL16" s="55"/>
      <c r="BM16" s="55"/>
      <c r="BN16" s="55"/>
      <c r="BO16" s="55"/>
      <c r="BP16" s="55"/>
      <c r="BQ16" s="55"/>
      <c r="BR16" s="55">
        <v>105</v>
      </c>
      <c r="BS16" s="55">
        <v>105</v>
      </c>
      <c r="BT16" s="55">
        <f t="shared" si="5"/>
        <v>105</v>
      </c>
      <c r="BU16" s="55">
        <f t="shared" si="6"/>
        <v>105</v>
      </c>
      <c r="BV16" s="71"/>
    </row>
    <row r="17" spans="1:74" s="2" customFormat="1" ht="18.75" customHeight="1">
      <c r="A17" s="3"/>
      <c r="B17" s="3">
        <v>7</v>
      </c>
      <c r="C17" s="21" t="s">
        <v>47</v>
      </c>
      <c r="D17" s="49">
        <v>0</v>
      </c>
      <c r="E17" s="49">
        <v>0</v>
      </c>
      <c r="F17" s="50">
        <f t="shared" si="0"/>
        <v>9631.800000000001</v>
      </c>
      <c r="G17" s="50">
        <f t="shared" si="7"/>
        <v>9663.9</v>
      </c>
      <c r="H17" s="49">
        <f t="shared" si="1"/>
        <v>100.33327103968104</v>
      </c>
      <c r="I17" s="55">
        <f t="shared" si="14"/>
        <v>3082.1000000000013</v>
      </c>
      <c r="J17" s="49">
        <f t="shared" si="2"/>
        <v>3114.2</v>
      </c>
      <c r="K17" s="49">
        <f t="shared" si="8"/>
        <v>101.04149768015309</v>
      </c>
      <c r="L17" s="55"/>
      <c r="M17" s="49">
        <v>0</v>
      </c>
      <c r="N17" s="49"/>
      <c r="O17" s="49" t="e">
        <f t="shared" si="9"/>
        <v>#DIV/0!</v>
      </c>
      <c r="P17" s="27">
        <v>786.3</v>
      </c>
      <c r="Q17" s="59">
        <v>789</v>
      </c>
      <c r="R17" s="49">
        <f t="shared" si="10"/>
        <v>100.34338038916444</v>
      </c>
      <c r="S17" s="79">
        <v>56.6</v>
      </c>
      <c r="T17" s="79">
        <v>56.6</v>
      </c>
      <c r="U17" s="52">
        <f t="shared" si="13"/>
        <v>100</v>
      </c>
      <c r="V17" s="57">
        <v>98.5</v>
      </c>
      <c r="W17" s="57">
        <v>104.70000000000002</v>
      </c>
      <c r="X17" s="57">
        <v>56.6</v>
      </c>
      <c r="Y17" s="55">
        <v>322.6</v>
      </c>
      <c r="Z17" s="55">
        <v>336.7</v>
      </c>
      <c r="AA17" s="49">
        <f t="shared" si="11"/>
        <v>104.37073775573464</v>
      </c>
      <c r="AB17" s="54">
        <v>0</v>
      </c>
      <c r="AC17" s="54">
        <v>0</v>
      </c>
      <c r="AD17" s="54">
        <v>0</v>
      </c>
      <c r="AE17" s="55">
        <v>112</v>
      </c>
      <c r="AF17" s="55">
        <v>112</v>
      </c>
      <c r="AG17" s="55"/>
      <c r="AH17" s="55"/>
      <c r="AI17" s="55"/>
      <c r="AJ17" s="55"/>
      <c r="AK17" s="55"/>
      <c r="AL17" s="55"/>
      <c r="AM17" s="53">
        <v>6249.7</v>
      </c>
      <c r="AN17" s="55">
        <v>6249.7</v>
      </c>
      <c r="AO17" s="55"/>
      <c r="AP17" s="55"/>
      <c r="AQ17" s="55"/>
      <c r="AR17" s="55"/>
      <c r="AS17" s="55"/>
      <c r="AT17" s="55"/>
      <c r="AU17" s="53">
        <v>1861.2</v>
      </c>
      <c r="AV17" s="55">
        <v>1876.5</v>
      </c>
      <c r="AW17" s="49">
        <f t="shared" si="12"/>
        <v>100.8220502901354</v>
      </c>
      <c r="AX17" s="55"/>
      <c r="AY17" s="55"/>
      <c r="AZ17" s="55"/>
      <c r="BA17" s="55"/>
      <c r="BB17" s="55"/>
      <c r="BC17" s="55"/>
      <c r="BD17" s="55"/>
      <c r="BE17" s="55"/>
      <c r="BF17" s="55">
        <v>300</v>
      </c>
      <c r="BG17" s="55">
        <v>300</v>
      </c>
      <c r="BH17" s="55"/>
      <c r="BI17" s="55"/>
      <c r="BJ17" s="55">
        <f t="shared" si="3"/>
        <v>9631.800000000001</v>
      </c>
      <c r="BK17" s="49">
        <f t="shared" si="4"/>
        <v>9663.9</v>
      </c>
      <c r="BL17" s="55"/>
      <c r="BM17" s="55"/>
      <c r="BN17" s="55"/>
      <c r="BO17" s="55"/>
      <c r="BP17" s="55"/>
      <c r="BQ17" s="55"/>
      <c r="BR17" s="55"/>
      <c r="BS17" s="55"/>
      <c r="BT17" s="55">
        <f t="shared" si="5"/>
        <v>0</v>
      </c>
      <c r="BU17" s="55">
        <f t="shared" si="6"/>
        <v>0</v>
      </c>
      <c r="BV17" s="71"/>
    </row>
    <row r="18" spans="1:74" s="2" customFormat="1" ht="18.75" customHeight="1">
      <c r="A18" s="3"/>
      <c r="B18" s="3">
        <v>8</v>
      </c>
      <c r="C18" s="21" t="s">
        <v>48</v>
      </c>
      <c r="D18" s="49">
        <v>335.6</v>
      </c>
      <c r="E18" s="49">
        <v>0</v>
      </c>
      <c r="F18" s="50">
        <f t="shared" si="0"/>
        <v>7697.8</v>
      </c>
      <c r="G18" s="50">
        <f t="shared" si="7"/>
        <v>7951.1</v>
      </c>
      <c r="H18" s="49">
        <f t="shared" si="1"/>
        <v>103.2905505469095</v>
      </c>
      <c r="I18" s="55">
        <f t="shared" si="14"/>
        <v>3897.8</v>
      </c>
      <c r="J18" s="49">
        <f t="shared" si="2"/>
        <v>4151.1</v>
      </c>
      <c r="K18" s="49">
        <f t="shared" si="8"/>
        <v>106.49853763661552</v>
      </c>
      <c r="L18" s="55"/>
      <c r="M18" s="49">
        <v>379.8</v>
      </c>
      <c r="N18" s="49">
        <v>31.3</v>
      </c>
      <c r="O18" s="49">
        <f t="shared" si="9"/>
        <v>8.241179568193786</v>
      </c>
      <c r="P18" s="27">
        <v>218.9</v>
      </c>
      <c r="Q18" s="58">
        <v>219</v>
      </c>
      <c r="R18" s="49">
        <f t="shared" si="10"/>
        <v>100.04568296025582</v>
      </c>
      <c r="S18" s="79">
        <v>0</v>
      </c>
      <c r="T18" s="79">
        <v>0</v>
      </c>
      <c r="U18" s="52"/>
      <c r="V18" s="49">
        <v>0</v>
      </c>
      <c r="W18" s="49">
        <v>0</v>
      </c>
      <c r="X18" s="57">
        <v>0</v>
      </c>
      <c r="Y18" s="55">
        <v>49.1</v>
      </c>
      <c r="Z18" s="55"/>
      <c r="AA18" s="49">
        <f t="shared" si="11"/>
        <v>0</v>
      </c>
      <c r="AB18" s="54">
        <v>350</v>
      </c>
      <c r="AC18" s="54">
        <v>0</v>
      </c>
      <c r="AD18" s="54">
        <v>350</v>
      </c>
      <c r="AE18" s="55"/>
      <c r="AF18" s="55"/>
      <c r="AG18" s="55"/>
      <c r="AH18" s="55"/>
      <c r="AI18" s="55"/>
      <c r="AJ18" s="55"/>
      <c r="AK18" s="55"/>
      <c r="AL18" s="55"/>
      <c r="AM18" s="53">
        <v>3500</v>
      </c>
      <c r="AN18" s="53">
        <v>3500</v>
      </c>
      <c r="AO18" s="55"/>
      <c r="AP18" s="55"/>
      <c r="AQ18" s="55"/>
      <c r="AR18" s="55"/>
      <c r="AS18" s="55"/>
      <c r="AT18" s="55"/>
      <c r="AU18" s="53">
        <v>3250</v>
      </c>
      <c r="AV18" s="55">
        <v>3870.2</v>
      </c>
      <c r="AW18" s="49">
        <f t="shared" si="12"/>
        <v>119.08307692307692</v>
      </c>
      <c r="AX18" s="55"/>
      <c r="AY18" s="55"/>
      <c r="AZ18" s="55"/>
      <c r="BA18" s="55"/>
      <c r="BB18" s="55"/>
      <c r="BC18" s="55"/>
      <c r="BD18" s="55"/>
      <c r="BE18" s="55"/>
      <c r="BF18" s="55">
        <v>300</v>
      </c>
      <c r="BG18" s="55">
        <v>300</v>
      </c>
      <c r="BH18" s="55"/>
      <c r="BI18" s="55">
        <v>30.6</v>
      </c>
      <c r="BJ18" s="55">
        <f t="shared" si="3"/>
        <v>7697.8</v>
      </c>
      <c r="BK18" s="49">
        <f t="shared" si="4"/>
        <v>7951.1</v>
      </c>
      <c r="BL18" s="55"/>
      <c r="BM18" s="55"/>
      <c r="BN18" s="55"/>
      <c r="BO18" s="55"/>
      <c r="BP18" s="55"/>
      <c r="BQ18" s="55"/>
      <c r="BR18" s="55"/>
      <c r="BS18" s="55"/>
      <c r="BT18" s="55">
        <f t="shared" si="5"/>
        <v>0</v>
      </c>
      <c r="BU18" s="55">
        <f t="shared" si="6"/>
        <v>0</v>
      </c>
      <c r="BV18" s="71"/>
    </row>
    <row r="19" spans="1:74" s="2" customFormat="1" ht="18.75" customHeight="1">
      <c r="A19" s="3"/>
      <c r="B19" s="3">
        <v>9</v>
      </c>
      <c r="C19" s="21" t="s">
        <v>49</v>
      </c>
      <c r="D19" s="49">
        <v>735</v>
      </c>
      <c r="E19" s="49">
        <v>5</v>
      </c>
      <c r="F19" s="50">
        <f t="shared" si="0"/>
        <v>8182</v>
      </c>
      <c r="G19" s="50">
        <f t="shared" si="7"/>
        <v>8151.599999999999</v>
      </c>
      <c r="H19" s="49">
        <f t="shared" si="1"/>
        <v>99.62845270105109</v>
      </c>
      <c r="I19" s="55">
        <f t="shared" si="14"/>
        <v>4682</v>
      </c>
      <c r="J19" s="49">
        <f t="shared" si="2"/>
        <v>4651.599999999999</v>
      </c>
      <c r="K19" s="49">
        <f t="shared" si="8"/>
        <v>99.35070482699699</v>
      </c>
      <c r="L19" s="55"/>
      <c r="M19" s="49">
        <v>7.3</v>
      </c>
      <c r="N19" s="49">
        <v>10.3</v>
      </c>
      <c r="O19" s="49">
        <f t="shared" si="9"/>
        <v>141.0958904109589</v>
      </c>
      <c r="P19" s="27">
        <v>91</v>
      </c>
      <c r="Q19" s="58">
        <v>94.2</v>
      </c>
      <c r="R19" s="49">
        <f t="shared" si="10"/>
        <v>103.51648351648353</v>
      </c>
      <c r="S19" s="79">
        <v>34.4</v>
      </c>
      <c r="T19" s="79">
        <v>34.4</v>
      </c>
      <c r="U19" s="52">
        <f t="shared" si="13"/>
        <v>100</v>
      </c>
      <c r="V19" s="49">
        <v>34.4</v>
      </c>
      <c r="W19" s="49">
        <v>0</v>
      </c>
      <c r="X19" s="57">
        <v>34.4</v>
      </c>
      <c r="Y19" s="55">
        <v>53.7</v>
      </c>
      <c r="Z19" s="55">
        <v>14</v>
      </c>
      <c r="AA19" s="49">
        <f t="shared" si="11"/>
        <v>26.0707635009311</v>
      </c>
      <c r="AB19" s="54">
        <v>63.8</v>
      </c>
      <c r="AC19" s="54">
        <v>0</v>
      </c>
      <c r="AD19" s="54">
        <v>63.8</v>
      </c>
      <c r="AE19" s="55">
        <v>30.6</v>
      </c>
      <c r="AF19" s="55">
        <v>0.9</v>
      </c>
      <c r="AG19" s="55"/>
      <c r="AH19" s="55"/>
      <c r="AI19" s="55"/>
      <c r="AJ19" s="55"/>
      <c r="AK19" s="55"/>
      <c r="AL19" s="55"/>
      <c r="AM19" s="53">
        <v>3500</v>
      </c>
      <c r="AN19" s="53">
        <v>3500</v>
      </c>
      <c r="AO19" s="55"/>
      <c r="AP19" s="55"/>
      <c r="AQ19" s="55"/>
      <c r="AR19" s="55"/>
      <c r="AS19" s="55"/>
      <c r="AT19" s="55"/>
      <c r="AU19" s="53">
        <v>4469.4</v>
      </c>
      <c r="AV19" s="55">
        <v>4469.4</v>
      </c>
      <c r="AW19" s="49">
        <f t="shared" si="12"/>
        <v>100</v>
      </c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>
        <v>30</v>
      </c>
      <c r="BI19" s="55">
        <v>62.8</v>
      </c>
      <c r="BJ19" s="55">
        <f t="shared" si="3"/>
        <v>8182</v>
      </c>
      <c r="BK19" s="49">
        <f t="shared" si="4"/>
        <v>8151.599999999999</v>
      </c>
      <c r="BL19" s="55"/>
      <c r="BM19" s="55"/>
      <c r="BN19" s="55"/>
      <c r="BO19" s="55"/>
      <c r="BP19" s="55"/>
      <c r="BQ19" s="55"/>
      <c r="BR19" s="55"/>
      <c r="BS19" s="55"/>
      <c r="BT19" s="55">
        <f t="shared" si="5"/>
        <v>0</v>
      </c>
      <c r="BU19" s="55">
        <f t="shared" si="6"/>
        <v>0</v>
      </c>
      <c r="BV19" s="71"/>
    </row>
    <row r="20" spans="1:74" s="2" customFormat="1" ht="18.75" customHeight="1">
      <c r="A20" s="3"/>
      <c r="B20" s="3">
        <v>10</v>
      </c>
      <c r="C20" s="21" t="s">
        <v>50</v>
      </c>
      <c r="D20" s="49">
        <v>1064.5</v>
      </c>
      <c r="E20" s="49">
        <v>0</v>
      </c>
      <c r="F20" s="50">
        <f t="shared" si="0"/>
        <v>11659.2</v>
      </c>
      <c r="G20" s="50">
        <f t="shared" si="7"/>
        <v>11815</v>
      </c>
      <c r="H20" s="49">
        <f t="shared" si="1"/>
        <v>101.33628379305613</v>
      </c>
      <c r="I20" s="55">
        <f t="shared" si="14"/>
        <v>1954</v>
      </c>
      <c r="J20" s="49">
        <f t="shared" si="2"/>
        <v>2069.7999999999993</v>
      </c>
      <c r="K20" s="49">
        <f t="shared" si="8"/>
        <v>105.9263050153531</v>
      </c>
      <c r="L20" s="55"/>
      <c r="M20" s="49">
        <v>0</v>
      </c>
      <c r="N20" s="49"/>
      <c r="O20" s="49" t="e">
        <f t="shared" si="9"/>
        <v>#DIV/0!</v>
      </c>
      <c r="P20" s="27">
        <v>1316</v>
      </c>
      <c r="Q20" s="58">
        <v>1315</v>
      </c>
      <c r="R20" s="49">
        <f t="shared" si="10"/>
        <v>99.92401215805471</v>
      </c>
      <c r="S20" s="79">
        <v>60</v>
      </c>
      <c r="T20" s="79">
        <v>60</v>
      </c>
      <c r="U20" s="52">
        <f t="shared" si="13"/>
        <v>100</v>
      </c>
      <c r="V20" s="49">
        <v>308.5</v>
      </c>
      <c r="W20" s="49">
        <v>197.6</v>
      </c>
      <c r="X20" s="57">
        <v>60</v>
      </c>
      <c r="Y20" s="55">
        <v>243</v>
      </c>
      <c r="Z20" s="55">
        <v>258.8</v>
      </c>
      <c r="AA20" s="49">
        <f t="shared" si="11"/>
        <v>106.50205761316873</v>
      </c>
      <c r="AB20" s="54">
        <v>54</v>
      </c>
      <c r="AC20" s="54">
        <v>0</v>
      </c>
      <c r="AD20" s="54">
        <v>0</v>
      </c>
      <c r="AE20" s="55">
        <v>40</v>
      </c>
      <c r="AF20" s="55"/>
      <c r="AG20" s="55"/>
      <c r="AH20" s="55"/>
      <c r="AI20" s="55"/>
      <c r="AJ20" s="55"/>
      <c r="AK20" s="55"/>
      <c r="AL20" s="55"/>
      <c r="AM20" s="53">
        <v>9405.2</v>
      </c>
      <c r="AN20" s="55">
        <v>9405.2</v>
      </c>
      <c r="AO20" s="55"/>
      <c r="AP20" s="55"/>
      <c r="AQ20" s="55"/>
      <c r="AR20" s="55"/>
      <c r="AS20" s="55"/>
      <c r="AT20" s="55"/>
      <c r="AU20" s="53">
        <v>355</v>
      </c>
      <c r="AV20" s="55">
        <v>496</v>
      </c>
      <c r="AW20" s="49">
        <f t="shared" si="12"/>
        <v>139.7183098591549</v>
      </c>
      <c r="AX20" s="55"/>
      <c r="AY20" s="55"/>
      <c r="AZ20" s="55"/>
      <c r="BA20" s="55"/>
      <c r="BB20" s="55"/>
      <c r="BC20" s="55"/>
      <c r="BD20" s="55"/>
      <c r="BE20" s="55"/>
      <c r="BF20" s="55">
        <v>300</v>
      </c>
      <c r="BG20" s="55">
        <v>340</v>
      </c>
      <c r="BH20" s="55"/>
      <c r="BI20" s="55"/>
      <c r="BJ20" s="55">
        <f t="shared" si="3"/>
        <v>11659.2</v>
      </c>
      <c r="BK20" s="49">
        <f t="shared" si="4"/>
        <v>11815</v>
      </c>
      <c r="BL20" s="55"/>
      <c r="BM20" s="55"/>
      <c r="BN20" s="55"/>
      <c r="BO20" s="55"/>
      <c r="BP20" s="55"/>
      <c r="BQ20" s="55"/>
      <c r="BR20" s="55"/>
      <c r="BS20" s="55"/>
      <c r="BT20" s="55">
        <f t="shared" si="5"/>
        <v>0</v>
      </c>
      <c r="BU20" s="55">
        <f t="shared" si="6"/>
        <v>0</v>
      </c>
      <c r="BV20" s="71"/>
    </row>
    <row r="21" spans="1:74" s="2" customFormat="1" ht="18.75" customHeight="1">
      <c r="A21" s="3"/>
      <c r="B21" s="3">
        <v>11</v>
      </c>
      <c r="C21" s="21" t="s">
        <v>51</v>
      </c>
      <c r="D21" s="49">
        <v>615</v>
      </c>
      <c r="E21" s="49">
        <v>0</v>
      </c>
      <c r="F21" s="50">
        <f t="shared" si="0"/>
        <v>3957.3</v>
      </c>
      <c r="G21" s="50">
        <f t="shared" si="7"/>
        <v>3965.9</v>
      </c>
      <c r="H21" s="49">
        <f t="shared" si="1"/>
        <v>100.21731988982387</v>
      </c>
      <c r="I21" s="55">
        <f t="shared" si="14"/>
        <v>157.30000000000018</v>
      </c>
      <c r="J21" s="49">
        <f t="shared" si="2"/>
        <v>165.9000000000001</v>
      </c>
      <c r="K21" s="49">
        <f t="shared" si="8"/>
        <v>105.46726001271449</v>
      </c>
      <c r="L21" s="55"/>
      <c r="M21" s="49">
        <v>0</v>
      </c>
      <c r="N21" s="49"/>
      <c r="O21" s="49" t="e">
        <f t="shared" si="9"/>
        <v>#DIV/0!</v>
      </c>
      <c r="P21" s="15">
        <v>64</v>
      </c>
      <c r="Q21" s="58">
        <v>64.5</v>
      </c>
      <c r="R21" s="49">
        <f t="shared" si="10"/>
        <v>100.78125</v>
      </c>
      <c r="S21" s="79">
        <v>30.5</v>
      </c>
      <c r="T21" s="79">
        <v>30.5</v>
      </c>
      <c r="U21" s="52">
        <f t="shared" si="13"/>
        <v>100</v>
      </c>
      <c r="V21" s="49">
        <v>40.8</v>
      </c>
      <c r="W21" s="49">
        <v>30.7</v>
      </c>
      <c r="X21" s="57">
        <v>30.5</v>
      </c>
      <c r="Y21" s="55">
        <v>13.3</v>
      </c>
      <c r="Z21" s="55">
        <v>21.4</v>
      </c>
      <c r="AA21" s="49">
        <f t="shared" si="11"/>
        <v>160.90225563909772</v>
      </c>
      <c r="AB21" s="54">
        <v>0</v>
      </c>
      <c r="AC21" s="54">
        <v>0</v>
      </c>
      <c r="AD21" s="54">
        <v>0</v>
      </c>
      <c r="AE21" s="55"/>
      <c r="AF21" s="55"/>
      <c r="AG21" s="55"/>
      <c r="AH21" s="55"/>
      <c r="AI21" s="55"/>
      <c r="AJ21" s="55"/>
      <c r="AK21" s="55"/>
      <c r="AL21" s="55"/>
      <c r="AM21" s="53">
        <v>3500</v>
      </c>
      <c r="AN21" s="53">
        <v>3500</v>
      </c>
      <c r="AO21" s="55"/>
      <c r="AP21" s="55"/>
      <c r="AQ21" s="55"/>
      <c r="AR21" s="55"/>
      <c r="AS21" s="55"/>
      <c r="AT21" s="55"/>
      <c r="AU21" s="53">
        <v>80</v>
      </c>
      <c r="AV21" s="55">
        <v>80</v>
      </c>
      <c r="AW21" s="49">
        <f t="shared" si="12"/>
        <v>100</v>
      </c>
      <c r="AX21" s="55"/>
      <c r="AY21" s="55"/>
      <c r="AZ21" s="55"/>
      <c r="BA21" s="55"/>
      <c r="BB21" s="55"/>
      <c r="BC21" s="55"/>
      <c r="BD21" s="55"/>
      <c r="BE21" s="55"/>
      <c r="BF21" s="55">
        <v>300</v>
      </c>
      <c r="BG21" s="55">
        <v>300</v>
      </c>
      <c r="BH21" s="55"/>
      <c r="BI21" s="55"/>
      <c r="BJ21" s="55">
        <f t="shared" si="3"/>
        <v>3957.3</v>
      </c>
      <c r="BK21" s="49">
        <f t="shared" si="4"/>
        <v>3965.9</v>
      </c>
      <c r="BL21" s="55"/>
      <c r="BM21" s="55"/>
      <c r="BN21" s="55"/>
      <c r="BO21" s="55"/>
      <c r="BP21" s="55"/>
      <c r="BQ21" s="55"/>
      <c r="BR21" s="55"/>
      <c r="BS21" s="55"/>
      <c r="BT21" s="55">
        <f t="shared" si="5"/>
        <v>0</v>
      </c>
      <c r="BU21" s="55">
        <f t="shared" si="6"/>
        <v>0</v>
      </c>
      <c r="BV21" s="71"/>
    </row>
    <row r="22" spans="1:74" ht="18" customHeight="1">
      <c r="A22" s="3"/>
      <c r="B22" s="3">
        <v>12</v>
      </c>
      <c r="C22" s="21" t="s">
        <v>52</v>
      </c>
      <c r="D22" s="60">
        <v>66</v>
      </c>
      <c r="E22" s="60">
        <v>0</v>
      </c>
      <c r="F22" s="50">
        <f t="shared" si="0"/>
        <v>4127.7</v>
      </c>
      <c r="G22" s="50">
        <f t="shared" si="7"/>
        <v>4107.7</v>
      </c>
      <c r="H22" s="49">
        <f t="shared" si="1"/>
        <v>99.51546866293577</v>
      </c>
      <c r="I22" s="55">
        <f t="shared" si="14"/>
        <v>327.6999999999998</v>
      </c>
      <c r="J22" s="49">
        <f t="shared" si="2"/>
        <v>307.6999999999998</v>
      </c>
      <c r="K22" s="49">
        <f t="shared" si="8"/>
        <v>93.89685688129387</v>
      </c>
      <c r="L22" s="55"/>
      <c r="M22" s="49">
        <v>0</v>
      </c>
      <c r="N22" s="49"/>
      <c r="O22" s="49" t="e">
        <f t="shared" si="9"/>
        <v>#DIV/0!</v>
      </c>
      <c r="P22" s="37">
        <v>159.5</v>
      </c>
      <c r="Q22" s="58">
        <v>159.5</v>
      </c>
      <c r="R22" s="49">
        <f t="shared" si="10"/>
        <v>100</v>
      </c>
      <c r="S22" s="79">
        <v>20</v>
      </c>
      <c r="T22" s="79">
        <v>20</v>
      </c>
      <c r="U22" s="52">
        <f t="shared" si="13"/>
        <v>100</v>
      </c>
      <c r="V22" s="49">
        <v>33.099999999999994</v>
      </c>
      <c r="W22" s="49">
        <v>15.100000000000001</v>
      </c>
      <c r="X22" s="49">
        <v>20</v>
      </c>
      <c r="Y22" s="61">
        <v>61.2</v>
      </c>
      <c r="Z22" s="61">
        <v>61.2</v>
      </c>
      <c r="AA22" s="49">
        <f t="shared" si="11"/>
        <v>100</v>
      </c>
      <c r="AB22" s="54">
        <v>7.7</v>
      </c>
      <c r="AC22" s="54">
        <v>0</v>
      </c>
      <c r="AD22" s="54">
        <v>0</v>
      </c>
      <c r="AE22" s="61">
        <v>15</v>
      </c>
      <c r="AF22" s="61">
        <v>15</v>
      </c>
      <c r="AG22" s="61"/>
      <c r="AH22" s="61"/>
      <c r="AI22" s="61"/>
      <c r="AJ22" s="61"/>
      <c r="AK22" s="61"/>
      <c r="AL22" s="61"/>
      <c r="AM22" s="62">
        <v>3500</v>
      </c>
      <c r="AN22" s="53">
        <v>3500</v>
      </c>
      <c r="AO22" s="61"/>
      <c r="AP22" s="61"/>
      <c r="AQ22" s="61"/>
      <c r="AR22" s="61"/>
      <c r="AS22" s="61"/>
      <c r="AT22" s="61"/>
      <c r="AU22" s="62">
        <v>92</v>
      </c>
      <c r="AV22" s="61">
        <v>72</v>
      </c>
      <c r="AW22" s="49">
        <f t="shared" si="12"/>
        <v>78.26086956521739</v>
      </c>
      <c r="AX22" s="61"/>
      <c r="AY22" s="61"/>
      <c r="AZ22" s="61"/>
      <c r="BA22" s="61"/>
      <c r="BB22" s="61"/>
      <c r="BC22" s="61"/>
      <c r="BD22" s="61"/>
      <c r="BE22" s="61"/>
      <c r="BF22" s="61">
        <v>300</v>
      </c>
      <c r="BG22" s="61">
        <v>300</v>
      </c>
      <c r="BH22" s="61"/>
      <c r="BI22" s="61"/>
      <c r="BJ22" s="55">
        <f t="shared" si="3"/>
        <v>4127.7</v>
      </c>
      <c r="BK22" s="49">
        <f t="shared" si="4"/>
        <v>4107.7</v>
      </c>
      <c r="BL22" s="61"/>
      <c r="BM22" s="61"/>
      <c r="BN22" s="61"/>
      <c r="BO22" s="61"/>
      <c r="BP22" s="61"/>
      <c r="BQ22" s="61"/>
      <c r="BR22" s="61"/>
      <c r="BS22" s="61"/>
      <c r="BT22" s="55">
        <f t="shared" si="5"/>
        <v>0</v>
      </c>
      <c r="BU22" s="55">
        <f t="shared" si="6"/>
        <v>0</v>
      </c>
      <c r="BV22" s="71"/>
    </row>
    <row r="23" spans="1:74" ht="18" customHeight="1">
      <c r="A23" s="3"/>
      <c r="B23" s="3">
        <v>13</v>
      </c>
      <c r="C23" s="21" t="s">
        <v>53</v>
      </c>
      <c r="D23" s="60">
        <v>248.6</v>
      </c>
      <c r="E23" s="60">
        <v>0</v>
      </c>
      <c r="F23" s="50">
        <f t="shared" si="0"/>
        <v>6341.9</v>
      </c>
      <c r="G23" s="50">
        <f t="shared" si="7"/>
        <v>5888</v>
      </c>
      <c r="H23" s="49">
        <f t="shared" si="1"/>
        <v>92.84283889686057</v>
      </c>
      <c r="I23" s="55">
        <f t="shared" si="14"/>
        <v>2541.8999999999996</v>
      </c>
      <c r="J23" s="49">
        <f t="shared" si="2"/>
        <v>2088</v>
      </c>
      <c r="K23" s="49">
        <f t="shared" si="8"/>
        <v>82.14327864982887</v>
      </c>
      <c r="L23" s="55"/>
      <c r="M23" s="49"/>
      <c r="N23" s="49"/>
      <c r="O23" s="49" t="e">
        <f t="shared" si="9"/>
        <v>#DIV/0!</v>
      </c>
      <c r="P23" s="25">
        <v>828.1</v>
      </c>
      <c r="Q23" s="58">
        <v>839.3</v>
      </c>
      <c r="R23" s="49">
        <f t="shared" si="10"/>
        <v>101.35249366018596</v>
      </c>
      <c r="S23" s="79">
        <v>68.7</v>
      </c>
      <c r="T23" s="79">
        <v>68.7</v>
      </c>
      <c r="U23" s="52">
        <f t="shared" si="13"/>
        <v>100</v>
      </c>
      <c r="V23" s="49">
        <v>0</v>
      </c>
      <c r="W23" s="49">
        <v>68.7</v>
      </c>
      <c r="X23" s="49">
        <v>68.7</v>
      </c>
      <c r="Y23" s="61">
        <v>357.6</v>
      </c>
      <c r="Z23" s="61">
        <v>231.9</v>
      </c>
      <c r="AA23" s="49">
        <f t="shared" si="11"/>
        <v>64.8489932885906</v>
      </c>
      <c r="AB23" s="54">
        <v>156.7</v>
      </c>
      <c r="AC23" s="54">
        <v>0</v>
      </c>
      <c r="AD23" s="54">
        <v>156.7</v>
      </c>
      <c r="AE23" s="61">
        <v>40</v>
      </c>
      <c r="AF23" s="61"/>
      <c r="AG23" s="61"/>
      <c r="AH23" s="61"/>
      <c r="AI23" s="61"/>
      <c r="AJ23" s="61"/>
      <c r="AK23" s="61"/>
      <c r="AL23" s="61"/>
      <c r="AM23" s="62">
        <v>3500</v>
      </c>
      <c r="AN23" s="53">
        <v>3500</v>
      </c>
      <c r="AO23" s="61"/>
      <c r="AP23" s="61"/>
      <c r="AQ23" s="61"/>
      <c r="AR23" s="61"/>
      <c r="AS23" s="61">
        <v>10</v>
      </c>
      <c r="AT23" s="61"/>
      <c r="AU23" s="62">
        <v>1306.2</v>
      </c>
      <c r="AV23" s="61">
        <v>1016.8</v>
      </c>
      <c r="AW23" s="49">
        <f t="shared" si="12"/>
        <v>77.8441280048997</v>
      </c>
      <c r="AX23" s="61"/>
      <c r="AY23" s="61"/>
      <c r="AZ23" s="61"/>
      <c r="BA23" s="61"/>
      <c r="BB23" s="61"/>
      <c r="BC23" s="61"/>
      <c r="BD23" s="61"/>
      <c r="BE23" s="61"/>
      <c r="BF23" s="61">
        <v>300</v>
      </c>
      <c r="BG23" s="61">
        <v>300</v>
      </c>
      <c r="BH23" s="61"/>
      <c r="BI23" s="61"/>
      <c r="BJ23" s="55">
        <f t="shared" si="3"/>
        <v>6341.9</v>
      </c>
      <c r="BK23" s="49">
        <f t="shared" si="4"/>
        <v>5888</v>
      </c>
      <c r="BL23" s="61"/>
      <c r="BM23" s="61"/>
      <c r="BN23" s="61"/>
      <c r="BO23" s="61"/>
      <c r="BP23" s="61"/>
      <c r="BQ23" s="61"/>
      <c r="BR23" s="61"/>
      <c r="BS23" s="61"/>
      <c r="BT23" s="55">
        <f t="shared" si="5"/>
        <v>0</v>
      </c>
      <c r="BU23" s="55">
        <f t="shared" si="6"/>
        <v>0</v>
      </c>
      <c r="BV23" s="71"/>
    </row>
    <row r="24" spans="1:74" ht="18" customHeight="1">
      <c r="A24" s="3"/>
      <c r="B24" s="3">
        <v>14</v>
      </c>
      <c r="C24" s="21" t="s">
        <v>54</v>
      </c>
      <c r="D24" s="60">
        <v>2196.3</v>
      </c>
      <c r="E24" s="60">
        <v>1855.2</v>
      </c>
      <c r="F24" s="50">
        <f t="shared" si="0"/>
        <v>14211</v>
      </c>
      <c r="G24" s="50">
        <f t="shared" si="7"/>
        <v>12247.3</v>
      </c>
      <c r="H24" s="49">
        <f t="shared" si="1"/>
        <v>86.1818309760045</v>
      </c>
      <c r="I24" s="55">
        <f t="shared" si="14"/>
        <v>9929.4</v>
      </c>
      <c r="J24" s="49">
        <f t="shared" si="2"/>
        <v>7965.699999999999</v>
      </c>
      <c r="K24" s="49">
        <f t="shared" si="8"/>
        <v>80.22337704191592</v>
      </c>
      <c r="L24" s="55"/>
      <c r="M24" s="49">
        <v>0</v>
      </c>
      <c r="N24" s="49"/>
      <c r="O24" s="49" t="e">
        <f t="shared" si="9"/>
        <v>#DIV/0!</v>
      </c>
      <c r="P24" s="25">
        <v>254</v>
      </c>
      <c r="Q24" s="58">
        <v>253.5</v>
      </c>
      <c r="R24" s="49">
        <f t="shared" si="10"/>
        <v>99.80314960629921</v>
      </c>
      <c r="S24" s="79">
        <v>62</v>
      </c>
      <c r="T24" s="79">
        <v>62</v>
      </c>
      <c r="U24" s="52">
        <f t="shared" si="13"/>
        <v>100</v>
      </c>
      <c r="V24" s="49">
        <v>46.60000000000001</v>
      </c>
      <c r="W24" s="49">
        <v>26.299999999999997</v>
      </c>
      <c r="X24" s="49">
        <v>62</v>
      </c>
      <c r="Y24" s="61">
        <v>1665.4</v>
      </c>
      <c r="Z24" s="61">
        <v>2213</v>
      </c>
      <c r="AA24" s="49">
        <f t="shared" si="11"/>
        <v>132.88098955205956</v>
      </c>
      <c r="AB24" s="54">
        <v>450.3</v>
      </c>
      <c r="AC24" s="54">
        <v>0</v>
      </c>
      <c r="AD24" s="54">
        <v>450.3</v>
      </c>
      <c r="AE24" s="61">
        <v>200</v>
      </c>
      <c r="AF24" s="61">
        <v>205</v>
      </c>
      <c r="AG24" s="61"/>
      <c r="AH24" s="61"/>
      <c r="AI24" s="61"/>
      <c r="AJ24" s="61"/>
      <c r="AK24" s="61"/>
      <c r="AL24" s="61"/>
      <c r="AM24" s="62">
        <v>3981.6</v>
      </c>
      <c r="AN24" s="62">
        <v>3981.6</v>
      </c>
      <c r="AO24" s="61"/>
      <c r="AP24" s="61"/>
      <c r="AQ24" s="61"/>
      <c r="AR24" s="61"/>
      <c r="AS24" s="61"/>
      <c r="AT24" s="61"/>
      <c r="AU24" s="62">
        <v>7810</v>
      </c>
      <c r="AV24" s="61">
        <v>4818.7</v>
      </c>
      <c r="AW24" s="49">
        <f t="shared" si="12"/>
        <v>61.69910371318822</v>
      </c>
      <c r="AX24" s="61"/>
      <c r="AY24" s="61"/>
      <c r="AZ24" s="61"/>
      <c r="BA24" s="61"/>
      <c r="BB24" s="61"/>
      <c r="BC24" s="61"/>
      <c r="BD24" s="61"/>
      <c r="BE24" s="61"/>
      <c r="BF24" s="61">
        <v>300</v>
      </c>
      <c r="BG24" s="61">
        <v>300</v>
      </c>
      <c r="BH24" s="61"/>
      <c r="BI24" s="61">
        <v>475.5</v>
      </c>
      <c r="BJ24" s="55">
        <f t="shared" si="3"/>
        <v>14211</v>
      </c>
      <c r="BK24" s="49">
        <f t="shared" si="4"/>
        <v>12247.3</v>
      </c>
      <c r="BL24" s="61"/>
      <c r="BM24" s="61"/>
      <c r="BN24" s="61"/>
      <c r="BO24" s="61"/>
      <c r="BP24" s="61"/>
      <c r="BQ24" s="61"/>
      <c r="BR24" s="61"/>
      <c r="BS24" s="61"/>
      <c r="BT24" s="55">
        <f t="shared" si="5"/>
        <v>0</v>
      </c>
      <c r="BU24" s="55">
        <f t="shared" si="6"/>
        <v>0</v>
      </c>
      <c r="BV24" s="71"/>
    </row>
    <row r="25" spans="1:74" ht="18" customHeight="1">
      <c r="A25" s="3"/>
      <c r="B25" s="3">
        <v>15</v>
      </c>
      <c r="C25" s="21" t="s">
        <v>55</v>
      </c>
      <c r="D25" s="60">
        <v>4232.5</v>
      </c>
      <c r="E25" s="60">
        <v>0</v>
      </c>
      <c r="F25" s="50">
        <f t="shared" si="0"/>
        <v>10208.3</v>
      </c>
      <c r="G25" s="50">
        <f t="shared" si="7"/>
        <v>11766.4</v>
      </c>
      <c r="H25" s="49">
        <f t="shared" si="1"/>
        <v>115.26307024676</v>
      </c>
      <c r="I25" s="55">
        <f t="shared" si="14"/>
        <v>6708.299999999999</v>
      </c>
      <c r="J25" s="49">
        <f t="shared" si="2"/>
        <v>8266.4</v>
      </c>
      <c r="K25" s="49">
        <f t="shared" si="8"/>
        <v>123.22645081466244</v>
      </c>
      <c r="L25" s="55"/>
      <c r="M25" s="49">
        <v>244</v>
      </c>
      <c r="N25" s="49">
        <v>212.3</v>
      </c>
      <c r="O25" s="49">
        <f t="shared" si="9"/>
        <v>87.00819672131148</v>
      </c>
      <c r="P25" s="25">
        <v>572.3</v>
      </c>
      <c r="Q25" s="58">
        <v>572.3</v>
      </c>
      <c r="R25" s="49">
        <f t="shared" si="10"/>
        <v>100</v>
      </c>
      <c r="S25" s="79">
        <v>44.6</v>
      </c>
      <c r="T25" s="79">
        <v>44.6</v>
      </c>
      <c r="U25" s="52">
        <f t="shared" si="13"/>
        <v>100</v>
      </c>
      <c r="V25" s="49">
        <v>123.60000000000002</v>
      </c>
      <c r="W25" s="49">
        <v>0</v>
      </c>
      <c r="X25" s="49">
        <v>44.6</v>
      </c>
      <c r="Y25" s="61">
        <v>95</v>
      </c>
      <c r="Z25" s="61">
        <v>136.1</v>
      </c>
      <c r="AA25" s="49">
        <f t="shared" si="11"/>
        <v>143.26315789473682</v>
      </c>
      <c r="AB25" s="54">
        <v>0</v>
      </c>
      <c r="AC25" s="54">
        <v>0</v>
      </c>
      <c r="AD25" s="54">
        <v>0</v>
      </c>
      <c r="AE25" s="61">
        <v>50</v>
      </c>
      <c r="AF25" s="61">
        <v>30</v>
      </c>
      <c r="AG25" s="61"/>
      <c r="AH25" s="61"/>
      <c r="AI25" s="61"/>
      <c r="AJ25" s="61"/>
      <c r="AK25" s="61"/>
      <c r="AL25" s="61"/>
      <c r="AM25" s="62">
        <v>3500</v>
      </c>
      <c r="AN25" s="62">
        <v>3500</v>
      </c>
      <c r="AO25" s="61"/>
      <c r="AP25" s="61"/>
      <c r="AQ25" s="61"/>
      <c r="AR25" s="61"/>
      <c r="AS25" s="61"/>
      <c r="AT25" s="61">
        <v>3</v>
      </c>
      <c r="AU25" s="62">
        <v>5747</v>
      </c>
      <c r="AV25" s="61">
        <v>7181.1</v>
      </c>
      <c r="AW25" s="49">
        <f t="shared" si="12"/>
        <v>124.95388898555768</v>
      </c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>
        <v>131.6</v>
      </c>
      <c r="BJ25" s="55">
        <f t="shared" si="3"/>
        <v>10208.3</v>
      </c>
      <c r="BK25" s="49">
        <f t="shared" si="4"/>
        <v>11766.4</v>
      </c>
      <c r="BL25" s="61"/>
      <c r="BM25" s="61"/>
      <c r="BN25" s="61"/>
      <c r="BO25" s="61"/>
      <c r="BP25" s="61"/>
      <c r="BQ25" s="61"/>
      <c r="BR25" s="61"/>
      <c r="BS25" s="61"/>
      <c r="BT25" s="55">
        <f t="shared" si="5"/>
        <v>0</v>
      </c>
      <c r="BU25" s="55">
        <f t="shared" si="6"/>
        <v>0</v>
      </c>
      <c r="BV25" s="71"/>
    </row>
    <row r="26" spans="1:74" ht="18" customHeight="1">
      <c r="A26" s="3"/>
      <c r="B26" s="3">
        <v>16</v>
      </c>
      <c r="C26" s="21" t="s">
        <v>56</v>
      </c>
      <c r="D26" s="60">
        <v>245</v>
      </c>
      <c r="E26" s="60">
        <v>0</v>
      </c>
      <c r="F26" s="50">
        <f t="shared" si="0"/>
        <v>3957.5</v>
      </c>
      <c r="G26" s="50">
        <f t="shared" si="7"/>
        <v>3945</v>
      </c>
      <c r="H26" s="49">
        <f t="shared" si="1"/>
        <v>99.68414403032217</v>
      </c>
      <c r="I26" s="55">
        <f t="shared" si="14"/>
        <v>157.5</v>
      </c>
      <c r="J26" s="49">
        <f t="shared" si="2"/>
        <v>145</v>
      </c>
      <c r="K26" s="49">
        <f t="shared" si="8"/>
        <v>92.06349206349206</v>
      </c>
      <c r="L26" s="55"/>
      <c r="M26" s="49">
        <v>0</v>
      </c>
      <c r="N26" s="49"/>
      <c r="O26" s="49" t="e">
        <f t="shared" si="9"/>
        <v>#DIV/0!</v>
      </c>
      <c r="P26" s="25">
        <v>98.3</v>
      </c>
      <c r="Q26" s="58">
        <v>98.3</v>
      </c>
      <c r="R26" s="49">
        <f t="shared" si="10"/>
        <v>100</v>
      </c>
      <c r="S26" s="79">
        <v>6.1</v>
      </c>
      <c r="T26" s="79">
        <v>6.1</v>
      </c>
      <c r="U26" s="52">
        <f t="shared" si="13"/>
        <v>100</v>
      </c>
      <c r="V26" s="49">
        <v>6.099999999999998</v>
      </c>
      <c r="W26" s="49">
        <v>15.8</v>
      </c>
      <c r="X26" s="49">
        <v>6.1</v>
      </c>
      <c r="Y26" s="61">
        <v>27.7</v>
      </c>
      <c r="Z26" s="61">
        <v>27.7</v>
      </c>
      <c r="AA26" s="49">
        <f t="shared" si="11"/>
        <v>100</v>
      </c>
      <c r="AB26" s="54">
        <v>0</v>
      </c>
      <c r="AC26" s="54">
        <v>0</v>
      </c>
      <c r="AD26" s="54">
        <v>0</v>
      </c>
      <c r="AE26" s="61"/>
      <c r="AF26" s="61"/>
      <c r="AG26" s="61"/>
      <c r="AH26" s="61"/>
      <c r="AI26" s="61"/>
      <c r="AJ26" s="61"/>
      <c r="AK26" s="61"/>
      <c r="AL26" s="61"/>
      <c r="AM26" s="62">
        <v>3500</v>
      </c>
      <c r="AN26" s="62">
        <v>3500</v>
      </c>
      <c r="AO26" s="61"/>
      <c r="AP26" s="61"/>
      <c r="AQ26" s="61"/>
      <c r="AR26" s="61"/>
      <c r="AS26" s="61"/>
      <c r="AT26" s="61"/>
      <c r="AU26" s="62">
        <v>31.5</v>
      </c>
      <c r="AV26" s="61">
        <v>19</v>
      </c>
      <c r="AW26" s="49">
        <f t="shared" si="12"/>
        <v>60.317460317460316</v>
      </c>
      <c r="AX26" s="61"/>
      <c r="AY26" s="61"/>
      <c r="AZ26" s="61"/>
      <c r="BA26" s="61"/>
      <c r="BB26" s="61"/>
      <c r="BC26" s="61"/>
      <c r="BD26" s="61"/>
      <c r="BE26" s="61"/>
      <c r="BF26" s="61">
        <v>300</v>
      </c>
      <c r="BG26" s="61">
        <v>300</v>
      </c>
      <c r="BH26" s="61"/>
      <c r="BI26" s="61"/>
      <c r="BJ26" s="55">
        <f t="shared" si="3"/>
        <v>3957.5</v>
      </c>
      <c r="BK26" s="49">
        <f t="shared" si="4"/>
        <v>3945</v>
      </c>
      <c r="BL26" s="61"/>
      <c r="BM26" s="61"/>
      <c r="BN26" s="61"/>
      <c r="BO26" s="61"/>
      <c r="BP26" s="61"/>
      <c r="BQ26" s="61"/>
      <c r="BR26" s="61"/>
      <c r="BS26" s="61"/>
      <c r="BT26" s="55">
        <f t="shared" si="5"/>
        <v>0</v>
      </c>
      <c r="BU26" s="55">
        <f t="shared" si="6"/>
        <v>0</v>
      </c>
      <c r="BV26" s="71"/>
    </row>
    <row r="27" spans="1:74" ht="18" customHeight="1">
      <c r="A27" s="3"/>
      <c r="B27" s="3">
        <v>17</v>
      </c>
      <c r="C27" s="21" t="s">
        <v>57</v>
      </c>
      <c r="D27" s="60">
        <v>294.1</v>
      </c>
      <c r="E27" s="60">
        <v>0</v>
      </c>
      <c r="F27" s="50">
        <f aca="true" t="shared" si="15" ref="F27:F90">BJ27+BT27-BR27</f>
        <v>7524.1</v>
      </c>
      <c r="G27" s="50">
        <f t="shared" si="7"/>
        <v>6440.800000000001</v>
      </c>
      <c r="H27" s="49">
        <f t="shared" si="1"/>
        <v>85.6022647226911</v>
      </c>
      <c r="I27" s="55">
        <f t="shared" si="14"/>
        <v>3006</v>
      </c>
      <c r="J27" s="49">
        <f t="shared" si="14"/>
        <v>1922.7000000000007</v>
      </c>
      <c r="K27" s="49">
        <f t="shared" si="8"/>
        <v>63.962075848303414</v>
      </c>
      <c r="L27" s="55"/>
      <c r="M27" s="49">
        <v>0</v>
      </c>
      <c r="N27" s="49"/>
      <c r="O27" s="49" t="e">
        <f t="shared" si="9"/>
        <v>#DIV/0!</v>
      </c>
      <c r="P27" s="25">
        <v>380</v>
      </c>
      <c r="Q27" s="58">
        <v>380</v>
      </c>
      <c r="R27" s="49">
        <f t="shared" si="10"/>
        <v>100</v>
      </c>
      <c r="S27" s="79">
        <v>0</v>
      </c>
      <c r="T27" s="79">
        <v>0</v>
      </c>
      <c r="U27" s="52"/>
      <c r="V27" s="49">
        <v>0</v>
      </c>
      <c r="W27" s="49">
        <v>65.1</v>
      </c>
      <c r="X27" s="49">
        <v>0</v>
      </c>
      <c r="Y27" s="61">
        <v>190</v>
      </c>
      <c r="Z27" s="61">
        <v>209.6</v>
      </c>
      <c r="AA27" s="49">
        <f t="shared" si="11"/>
        <v>110.3157894736842</v>
      </c>
      <c r="AB27" s="54">
        <v>0</v>
      </c>
      <c r="AC27" s="54">
        <v>0</v>
      </c>
      <c r="AD27" s="54">
        <v>0</v>
      </c>
      <c r="AE27" s="61">
        <v>20</v>
      </c>
      <c r="AF27" s="61">
        <v>20</v>
      </c>
      <c r="AG27" s="61"/>
      <c r="AH27" s="61"/>
      <c r="AI27" s="61"/>
      <c r="AJ27" s="61"/>
      <c r="AK27" s="61"/>
      <c r="AL27" s="61"/>
      <c r="AM27" s="62">
        <v>4218.1</v>
      </c>
      <c r="AN27" s="62">
        <v>4218.1</v>
      </c>
      <c r="AO27" s="61"/>
      <c r="AP27" s="61"/>
      <c r="AQ27" s="61"/>
      <c r="AR27" s="61"/>
      <c r="AS27" s="61"/>
      <c r="AT27" s="61"/>
      <c r="AU27" s="62">
        <v>1800</v>
      </c>
      <c r="AV27" s="61">
        <v>1301.1</v>
      </c>
      <c r="AW27" s="49">
        <f t="shared" si="12"/>
        <v>72.28333333333333</v>
      </c>
      <c r="AX27" s="61"/>
      <c r="AY27" s="61"/>
      <c r="AZ27" s="61"/>
      <c r="BA27" s="61"/>
      <c r="BB27" s="61"/>
      <c r="BC27" s="61"/>
      <c r="BD27" s="61"/>
      <c r="BE27" s="61"/>
      <c r="BF27" s="61">
        <v>300</v>
      </c>
      <c r="BG27" s="61">
        <v>300</v>
      </c>
      <c r="BH27" s="61">
        <v>616</v>
      </c>
      <c r="BI27" s="61">
        <v>12</v>
      </c>
      <c r="BJ27" s="55">
        <f t="shared" si="3"/>
        <v>7524.1</v>
      </c>
      <c r="BK27" s="49">
        <f t="shared" si="4"/>
        <v>6440.800000000001</v>
      </c>
      <c r="BL27" s="61"/>
      <c r="BM27" s="61"/>
      <c r="BN27" s="61"/>
      <c r="BO27" s="61"/>
      <c r="BP27" s="61"/>
      <c r="BQ27" s="61"/>
      <c r="BR27" s="61"/>
      <c r="BS27" s="61"/>
      <c r="BT27" s="55">
        <f t="shared" si="5"/>
        <v>0</v>
      </c>
      <c r="BU27" s="55">
        <f t="shared" si="6"/>
        <v>0</v>
      </c>
      <c r="BV27" s="71"/>
    </row>
    <row r="28" spans="1:74" ht="18" customHeight="1">
      <c r="A28" s="3"/>
      <c r="B28" s="3">
        <v>0</v>
      </c>
      <c r="C28" s="21" t="s">
        <v>58</v>
      </c>
      <c r="D28" s="60">
        <v>100</v>
      </c>
      <c r="E28" s="60">
        <v>0</v>
      </c>
      <c r="F28" s="50">
        <f t="shared" si="15"/>
        <v>4364.2</v>
      </c>
      <c r="G28" s="50">
        <f t="shared" si="7"/>
        <v>4243</v>
      </c>
      <c r="H28" s="49">
        <f t="shared" si="1"/>
        <v>97.22285871408278</v>
      </c>
      <c r="I28" s="55">
        <f t="shared" si="14"/>
        <v>864.1999999999998</v>
      </c>
      <c r="J28" s="49">
        <f t="shared" si="14"/>
        <v>743</v>
      </c>
      <c r="K28" s="49">
        <f t="shared" si="8"/>
        <v>85.97546864151818</v>
      </c>
      <c r="L28" s="55"/>
      <c r="M28" s="49">
        <v>0</v>
      </c>
      <c r="N28" s="49"/>
      <c r="O28" s="49" t="e">
        <f t="shared" si="9"/>
        <v>#DIV/0!</v>
      </c>
      <c r="P28" s="25">
        <v>369.2</v>
      </c>
      <c r="Q28" s="58">
        <v>349.1</v>
      </c>
      <c r="R28" s="49">
        <f t="shared" si="10"/>
        <v>94.5557963163597</v>
      </c>
      <c r="S28" s="79">
        <v>20</v>
      </c>
      <c r="T28" s="79">
        <v>20</v>
      </c>
      <c r="U28" s="52">
        <f t="shared" si="13"/>
        <v>100</v>
      </c>
      <c r="V28" s="49">
        <v>275.79999999999995</v>
      </c>
      <c r="W28" s="49">
        <v>203.2</v>
      </c>
      <c r="X28" s="49">
        <v>20</v>
      </c>
      <c r="Y28" s="61">
        <v>77.9</v>
      </c>
      <c r="Z28" s="61">
        <v>57.1</v>
      </c>
      <c r="AA28" s="49">
        <f t="shared" si="11"/>
        <v>73.29910141206675</v>
      </c>
      <c r="AB28" s="54">
        <v>0</v>
      </c>
      <c r="AC28" s="54">
        <v>0</v>
      </c>
      <c r="AD28" s="54">
        <v>0</v>
      </c>
      <c r="AE28" s="61"/>
      <c r="AF28" s="61"/>
      <c r="AG28" s="61"/>
      <c r="AH28" s="61"/>
      <c r="AI28" s="61"/>
      <c r="AJ28" s="61"/>
      <c r="AK28" s="61"/>
      <c r="AL28" s="61"/>
      <c r="AM28" s="62">
        <v>3500</v>
      </c>
      <c r="AN28" s="62">
        <v>3500</v>
      </c>
      <c r="AO28" s="61"/>
      <c r="AP28" s="61"/>
      <c r="AQ28" s="61"/>
      <c r="AR28" s="61"/>
      <c r="AS28" s="61"/>
      <c r="AT28" s="61"/>
      <c r="AU28" s="62">
        <v>137.1</v>
      </c>
      <c r="AV28" s="61">
        <v>56.8</v>
      </c>
      <c r="AW28" s="49">
        <f t="shared" si="12"/>
        <v>41.42961342086068</v>
      </c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>
        <v>280</v>
      </c>
      <c r="BI28" s="61">
        <v>280</v>
      </c>
      <c r="BJ28" s="55">
        <f t="shared" si="3"/>
        <v>4364.2</v>
      </c>
      <c r="BK28" s="49">
        <f t="shared" si="4"/>
        <v>4243</v>
      </c>
      <c r="BL28" s="61"/>
      <c r="BM28" s="61"/>
      <c r="BN28" s="61"/>
      <c r="BO28" s="61"/>
      <c r="BP28" s="61"/>
      <c r="BQ28" s="61"/>
      <c r="BR28" s="61"/>
      <c r="BS28" s="61"/>
      <c r="BT28" s="55">
        <f t="shared" si="5"/>
        <v>0</v>
      </c>
      <c r="BU28" s="55">
        <f t="shared" si="6"/>
        <v>0</v>
      </c>
      <c r="BV28" s="71"/>
    </row>
    <row r="29" spans="1:74" ht="18" customHeight="1">
      <c r="A29" s="3"/>
      <c r="B29" s="3">
        <v>19</v>
      </c>
      <c r="C29" s="21" t="s">
        <v>59</v>
      </c>
      <c r="D29" s="60">
        <v>0</v>
      </c>
      <c r="E29" s="60">
        <v>0</v>
      </c>
      <c r="F29" s="50">
        <f t="shared" si="15"/>
        <v>4176</v>
      </c>
      <c r="G29" s="50">
        <f t="shared" si="7"/>
        <v>4177.3</v>
      </c>
      <c r="H29" s="49">
        <f t="shared" si="1"/>
        <v>100.03113026819923</v>
      </c>
      <c r="I29" s="55">
        <f t="shared" si="14"/>
        <v>376</v>
      </c>
      <c r="J29" s="49">
        <f t="shared" si="14"/>
        <v>377.3000000000002</v>
      </c>
      <c r="K29" s="49">
        <f t="shared" si="8"/>
        <v>100.34574468085111</v>
      </c>
      <c r="L29" s="55">
        <v>-78.5</v>
      </c>
      <c r="M29" s="49">
        <v>0</v>
      </c>
      <c r="N29" s="49"/>
      <c r="O29" s="49" t="e">
        <f t="shared" si="9"/>
        <v>#DIV/0!</v>
      </c>
      <c r="P29" s="25">
        <v>134.1</v>
      </c>
      <c r="Q29" s="58">
        <v>134.1</v>
      </c>
      <c r="R29" s="49">
        <f t="shared" si="10"/>
        <v>100</v>
      </c>
      <c r="S29" s="79">
        <v>0</v>
      </c>
      <c r="T29" s="79">
        <v>0</v>
      </c>
      <c r="U29" s="52"/>
      <c r="V29" s="49">
        <v>0</v>
      </c>
      <c r="W29" s="49">
        <v>0</v>
      </c>
      <c r="X29" s="49">
        <v>0</v>
      </c>
      <c r="Y29" s="61">
        <v>80.4</v>
      </c>
      <c r="Z29" s="61">
        <v>80.4</v>
      </c>
      <c r="AA29" s="49">
        <f t="shared" si="11"/>
        <v>100</v>
      </c>
      <c r="AB29" s="54">
        <v>0</v>
      </c>
      <c r="AC29" s="54">
        <v>0</v>
      </c>
      <c r="AD29" s="54">
        <v>0</v>
      </c>
      <c r="AE29" s="61"/>
      <c r="AF29" s="61"/>
      <c r="AG29" s="61"/>
      <c r="AH29" s="61"/>
      <c r="AI29" s="61"/>
      <c r="AJ29" s="61"/>
      <c r="AK29" s="61"/>
      <c r="AL29" s="61"/>
      <c r="AM29" s="62">
        <v>3500</v>
      </c>
      <c r="AN29" s="62">
        <v>3500</v>
      </c>
      <c r="AO29" s="61"/>
      <c r="AP29" s="61"/>
      <c r="AQ29" s="61"/>
      <c r="AR29" s="61"/>
      <c r="AS29" s="61"/>
      <c r="AT29" s="61"/>
      <c r="AU29" s="62">
        <v>161.5</v>
      </c>
      <c r="AV29" s="61">
        <v>162.8</v>
      </c>
      <c r="AW29" s="49">
        <f t="shared" si="12"/>
        <v>100.80495356037152</v>
      </c>
      <c r="AX29" s="61"/>
      <c r="AY29" s="61"/>
      <c r="AZ29" s="61"/>
      <c r="BA29" s="61"/>
      <c r="BB29" s="61"/>
      <c r="BC29" s="61"/>
      <c r="BD29" s="61"/>
      <c r="BE29" s="61"/>
      <c r="BF29" s="61">
        <v>300</v>
      </c>
      <c r="BG29" s="61">
        <v>300</v>
      </c>
      <c r="BH29" s="61"/>
      <c r="BI29" s="61"/>
      <c r="BJ29" s="55">
        <f t="shared" si="3"/>
        <v>4176</v>
      </c>
      <c r="BK29" s="49">
        <f t="shared" si="4"/>
        <v>4177.3</v>
      </c>
      <c r="BL29" s="61"/>
      <c r="BM29" s="61"/>
      <c r="BN29" s="61"/>
      <c r="BO29" s="61"/>
      <c r="BP29" s="61"/>
      <c r="BQ29" s="61"/>
      <c r="BR29" s="61"/>
      <c r="BS29" s="61"/>
      <c r="BT29" s="55">
        <f t="shared" si="5"/>
        <v>0</v>
      </c>
      <c r="BU29" s="55">
        <f t="shared" si="6"/>
        <v>0</v>
      </c>
      <c r="BV29" s="71"/>
    </row>
    <row r="30" spans="1:74" ht="18" customHeight="1">
      <c r="A30" s="3"/>
      <c r="B30" s="3">
        <v>20</v>
      </c>
      <c r="C30" s="21" t="s">
        <v>60</v>
      </c>
      <c r="D30" s="60">
        <v>0</v>
      </c>
      <c r="E30" s="60">
        <v>0</v>
      </c>
      <c r="F30" s="50">
        <f t="shared" si="15"/>
        <v>3792.8</v>
      </c>
      <c r="G30" s="50">
        <f t="shared" si="7"/>
        <v>3792.8</v>
      </c>
      <c r="H30" s="49">
        <f t="shared" si="1"/>
        <v>100</v>
      </c>
      <c r="I30" s="55">
        <f t="shared" si="14"/>
        <v>292.8000000000002</v>
      </c>
      <c r="J30" s="49">
        <f t="shared" si="14"/>
        <v>292.8000000000002</v>
      </c>
      <c r="K30" s="49">
        <f t="shared" si="8"/>
        <v>100</v>
      </c>
      <c r="L30" s="55"/>
      <c r="M30" s="49">
        <v>12.6</v>
      </c>
      <c r="N30" s="49">
        <v>12.6</v>
      </c>
      <c r="O30" s="49">
        <f t="shared" si="9"/>
        <v>100</v>
      </c>
      <c r="P30" s="25">
        <v>104.3</v>
      </c>
      <c r="Q30" s="58">
        <v>104.3</v>
      </c>
      <c r="R30" s="49">
        <f t="shared" si="10"/>
        <v>100</v>
      </c>
      <c r="S30" s="79">
        <v>0</v>
      </c>
      <c r="T30" s="79">
        <v>0</v>
      </c>
      <c r="U30" s="52"/>
      <c r="V30" s="49">
        <v>0</v>
      </c>
      <c r="W30" s="49">
        <v>0</v>
      </c>
      <c r="X30" s="49">
        <v>0</v>
      </c>
      <c r="Y30" s="61">
        <v>36.9</v>
      </c>
      <c r="Z30" s="61">
        <v>36.9</v>
      </c>
      <c r="AA30" s="49">
        <f t="shared" si="11"/>
        <v>100</v>
      </c>
      <c r="AB30" s="54">
        <v>0</v>
      </c>
      <c r="AC30" s="54">
        <v>0</v>
      </c>
      <c r="AD30" s="54">
        <v>0</v>
      </c>
      <c r="AE30" s="61"/>
      <c r="AF30" s="61"/>
      <c r="AG30" s="61"/>
      <c r="AH30" s="61"/>
      <c r="AI30" s="61"/>
      <c r="AJ30" s="61"/>
      <c r="AK30" s="61"/>
      <c r="AL30" s="61"/>
      <c r="AM30" s="62">
        <v>3500</v>
      </c>
      <c r="AN30" s="62">
        <v>3500</v>
      </c>
      <c r="AO30" s="61"/>
      <c r="AP30" s="61"/>
      <c r="AQ30" s="61"/>
      <c r="AR30" s="61"/>
      <c r="AS30" s="61">
        <v>24</v>
      </c>
      <c r="AT30" s="61">
        <v>24</v>
      </c>
      <c r="AU30" s="62">
        <v>115</v>
      </c>
      <c r="AV30" s="61">
        <v>115</v>
      </c>
      <c r="AW30" s="49">
        <f t="shared" si="12"/>
        <v>100</v>
      </c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55">
        <f t="shared" si="3"/>
        <v>3792.8</v>
      </c>
      <c r="BK30" s="49">
        <f t="shared" si="4"/>
        <v>3792.8</v>
      </c>
      <c r="BL30" s="61"/>
      <c r="BM30" s="61"/>
      <c r="BN30" s="61"/>
      <c r="BO30" s="61"/>
      <c r="BP30" s="61"/>
      <c r="BQ30" s="61"/>
      <c r="BR30" s="61"/>
      <c r="BS30" s="61"/>
      <c r="BT30" s="55">
        <f t="shared" si="5"/>
        <v>0</v>
      </c>
      <c r="BU30" s="55">
        <f t="shared" si="6"/>
        <v>0</v>
      </c>
      <c r="BV30" s="71"/>
    </row>
    <row r="31" spans="1:74" ht="18" customHeight="1">
      <c r="A31" s="3"/>
      <c r="B31" s="3">
        <v>21</v>
      </c>
      <c r="C31" s="21" t="s">
        <v>61</v>
      </c>
      <c r="D31" s="60">
        <v>154.7</v>
      </c>
      <c r="E31" s="60">
        <v>0</v>
      </c>
      <c r="F31" s="50">
        <f t="shared" si="15"/>
        <v>5292.3</v>
      </c>
      <c r="G31" s="50">
        <f t="shared" si="7"/>
        <v>4932.6</v>
      </c>
      <c r="H31" s="49">
        <f t="shared" si="1"/>
        <v>93.20333314437957</v>
      </c>
      <c r="I31" s="55">
        <f t="shared" si="14"/>
        <v>1492.3000000000002</v>
      </c>
      <c r="J31" s="49">
        <f t="shared" si="14"/>
        <v>1132.6000000000004</v>
      </c>
      <c r="K31" s="49">
        <f t="shared" si="8"/>
        <v>75.89626750653355</v>
      </c>
      <c r="L31" s="55"/>
      <c r="M31" s="49">
        <v>0</v>
      </c>
      <c r="N31" s="49"/>
      <c r="O31" s="49" t="e">
        <f t="shared" si="9"/>
        <v>#DIV/0!</v>
      </c>
      <c r="P31" s="25">
        <v>345</v>
      </c>
      <c r="Q31" s="58">
        <v>346.7</v>
      </c>
      <c r="R31" s="49">
        <f t="shared" si="10"/>
        <v>100.4927536231884</v>
      </c>
      <c r="S31" s="79">
        <v>24</v>
      </c>
      <c r="T31" s="79">
        <v>24</v>
      </c>
      <c r="U31" s="52">
        <f t="shared" si="13"/>
        <v>100</v>
      </c>
      <c r="V31" s="49">
        <v>34.300000000000004</v>
      </c>
      <c r="W31" s="49">
        <v>0</v>
      </c>
      <c r="X31" s="49">
        <v>24</v>
      </c>
      <c r="Y31" s="61">
        <v>176.8</v>
      </c>
      <c r="Z31" s="61">
        <v>159.1</v>
      </c>
      <c r="AA31" s="49">
        <f t="shared" si="11"/>
        <v>89.98868778280541</v>
      </c>
      <c r="AB31" s="54">
        <v>19.5</v>
      </c>
      <c r="AC31" s="54">
        <v>0</v>
      </c>
      <c r="AD31" s="54">
        <v>19.5</v>
      </c>
      <c r="AE31" s="61">
        <v>30</v>
      </c>
      <c r="AF31" s="61">
        <v>20</v>
      </c>
      <c r="AG31" s="61"/>
      <c r="AH31" s="61"/>
      <c r="AI31" s="61"/>
      <c r="AJ31" s="61"/>
      <c r="AK31" s="61"/>
      <c r="AL31" s="61"/>
      <c r="AM31" s="62">
        <v>3500</v>
      </c>
      <c r="AN31" s="62">
        <v>3500</v>
      </c>
      <c r="AO31" s="61"/>
      <c r="AP31" s="61"/>
      <c r="AQ31" s="61"/>
      <c r="AR31" s="61"/>
      <c r="AS31" s="61"/>
      <c r="AT31" s="61"/>
      <c r="AU31" s="62">
        <v>820.5</v>
      </c>
      <c r="AV31" s="61">
        <v>606.8</v>
      </c>
      <c r="AW31" s="49">
        <f t="shared" si="12"/>
        <v>73.95490554539914</v>
      </c>
      <c r="AX31" s="61"/>
      <c r="AY31" s="61"/>
      <c r="AZ31" s="61"/>
      <c r="BA31" s="61"/>
      <c r="BB31" s="61"/>
      <c r="BC31" s="61"/>
      <c r="BD31" s="61"/>
      <c r="BE31" s="61"/>
      <c r="BF31" s="61">
        <v>300</v>
      </c>
      <c r="BG31" s="61">
        <v>300</v>
      </c>
      <c r="BH31" s="61">
        <v>120</v>
      </c>
      <c r="BI31" s="61"/>
      <c r="BJ31" s="55">
        <f t="shared" si="3"/>
        <v>5292.3</v>
      </c>
      <c r="BK31" s="49">
        <f t="shared" si="4"/>
        <v>4932.6</v>
      </c>
      <c r="BL31" s="61"/>
      <c r="BM31" s="61"/>
      <c r="BN31" s="61"/>
      <c r="BO31" s="61"/>
      <c r="BP31" s="61"/>
      <c r="BQ31" s="61"/>
      <c r="BR31" s="61"/>
      <c r="BS31" s="61"/>
      <c r="BT31" s="55">
        <f t="shared" si="5"/>
        <v>0</v>
      </c>
      <c r="BU31" s="55">
        <f t="shared" si="6"/>
        <v>0</v>
      </c>
      <c r="BV31" s="71"/>
    </row>
    <row r="32" spans="1:74" ht="18" customHeight="1">
      <c r="A32" s="3"/>
      <c r="B32" s="3">
        <v>22</v>
      </c>
      <c r="C32" s="21" t="s">
        <v>62</v>
      </c>
      <c r="D32" s="60">
        <v>2646</v>
      </c>
      <c r="E32" s="60">
        <v>0</v>
      </c>
      <c r="F32" s="50">
        <f t="shared" si="15"/>
        <v>5063</v>
      </c>
      <c r="G32" s="50">
        <f t="shared" si="7"/>
        <v>4942.9</v>
      </c>
      <c r="H32" s="49">
        <f t="shared" si="1"/>
        <v>97.6278886035947</v>
      </c>
      <c r="I32" s="55">
        <f t="shared" si="14"/>
        <v>1563</v>
      </c>
      <c r="J32" s="49">
        <f t="shared" si="14"/>
        <v>1442.8999999999996</v>
      </c>
      <c r="K32" s="49">
        <f t="shared" si="8"/>
        <v>92.31605886116441</v>
      </c>
      <c r="L32" s="55"/>
      <c r="M32" s="49">
        <v>7</v>
      </c>
      <c r="N32" s="49">
        <v>17.1</v>
      </c>
      <c r="O32" s="49">
        <f t="shared" si="9"/>
        <v>244.2857142857143</v>
      </c>
      <c r="P32" s="25">
        <v>453.7</v>
      </c>
      <c r="Q32" s="58">
        <v>455.8</v>
      </c>
      <c r="R32" s="49">
        <f t="shared" si="10"/>
        <v>100.46286092131365</v>
      </c>
      <c r="S32" s="79">
        <v>0</v>
      </c>
      <c r="T32" s="79">
        <v>0</v>
      </c>
      <c r="U32" s="52"/>
      <c r="V32" s="49">
        <v>0</v>
      </c>
      <c r="W32" s="49">
        <v>40.199999999999996</v>
      </c>
      <c r="X32" s="49">
        <v>0</v>
      </c>
      <c r="Y32" s="61">
        <v>261</v>
      </c>
      <c r="Z32" s="61">
        <v>217.1</v>
      </c>
      <c r="AA32" s="49">
        <f t="shared" si="11"/>
        <v>83.18007662835248</v>
      </c>
      <c r="AB32" s="54">
        <v>0</v>
      </c>
      <c r="AC32" s="54">
        <v>0</v>
      </c>
      <c r="AD32" s="54">
        <v>0</v>
      </c>
      <c r="AE32" s="61">
        <v>60</v>
      </c>
      <c r="AF32" s="61">
        <v>60</v>
      </c>
      <c r="AG32" s="61"/>
      <c r="AH32" s="61"/>
      <c r="AI32" s="61"/>
      <c r="AJ32" s="61"/>
      <c r="AK32" s="61"/>
      <c r="AL32" s="61"/>
      <c r="AM32" s="62">
        <v>3500</v>
      </c>
      <c r="AN32" s="62">
        <v>3500</v>
      </c>
      <c r="AO32" s="61"/>
      <c r="AP32" s="61"/>
      <c r="AQ32" s="61"/>
      <c r="AR32" s="61"/>
      <c r="AS32" s="61">
        <v>10</v>
      </c>
      <c r="AT32" s="61">
        <v>10</v>
      </c>
      <c r="AU32" s="62">
        <v>184.5</v>
      </c>
      <c r="AV32" s="61">
        <v>217.5</v>
      </c>
      <c r="AW32" s="49">
        <f t="shared" si="12"/>
        <v>117.88617886178862</v>
      </c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>
        <v>586.8</v>
      </c>
      <c r="BI32" s="61">
        <v>465.4</v>
      </c>
      <c r="BJ32" s="55">
        <f t="shared" si="3"/>
        <v>5063</v>
      </c>
      <c r="BK32" s="49">
        <f t="shared" si="4"/>
        <v>4942.9</v>
      </c>
      <c r="BL32" s="61"/>
      <c r="BM32" s="61"/>
      <c r="BN32" s="61"/>
      <c r="BO32" s="61"/>
      <c r="BP32" s="61"/>
      <c r="BQ32" s="61"/>
      <c r="BR32" s="61"/>
      <c r="BS32" s="61"/>
      <c r="BT32" s="55">
        <f t="shared" si="5"/>
        <v>0</v>
      </c>
      <c r="BU32" s="55">
        <f t="shared" si="6"/>
        <v>0</v>
      </c>
      <c r="BV32" s="71"/>
    </row>
    <row r="33" spans="1:74" ht="18" customHeight="1">
      <c r="A33" s="3"/>
      <c r="B33" s="3">
        <v>23</v>
      </c>
      <c r="C33" s="21" t="s">
        <v>63</v>
      </c>
      <c r="D33" s="60">
        <v>0</v>
      </c>
      <c r="E33" s="60">
        <v>0</v>
      </c>
      <c r="F33" s="50">
        <f t="shared" si="15"/>
        <v>5191.3</v>
      </c>
      <c r="G33" s="50">
        <f t="shared" si="7"/>
        <v>5181.4</v>
      </c>
      <c r="H33" s="49">
        <f t="shared" si="1"/>
        <v>99.80929632269373</v>
      </c>
      <c r="I33" s="55">
        <f t="shared" si="14"/>
        <v>1691.3000000000002</v>
      </c>
      <c r="J33" s="49">
        <f t="shared" si="14"/>
        <v>1681.3999999999996</v>
      </c>
      <c r="K33" s="49">
        <f t="shared" si="8"/>
        <v>99.41465145154612</v>
      </c>
      <c r="L33" s="55"/>
      <c r="M33" s="49">
        <v>0</v>
      </c>
      <c r="N33" s="49"/>
      <c r="O33" s="49" t="e">
        <f t="shared" si="9"/>
        <v>#DIV/0!</v>
      </c>
      <c r="P33" s="25">
        <v>156.3</v>
      </c>
      <c r="Q33" s="58">
        <v>156.4</v>
      </c>
      <c r="R33" s="49">
        <f t="shared" si="10"/>
        <v>100.0639795265515</v>
      </c>
      <c r="S33" s="79">
        <v>0.6</v>
      </c>
      <c r="T33" s="79">
        <v>0.6</v>
      </c>
      <c r="U33" s="52">
        <f t="shared" si="13"/>
        <v>100</v>
      </c>
      <c r="V33" s="49">
        <v>0.5999999999999979</v>
      </c>
      <c r="W33" s="49">
        <v>0</v>
      </c>
      <c r="X33" s="49">
        <v>0.6</v>
      </c>
      <c r="Y33" s="61">
        <v>20</v>
      </c>
      <c r="Z33" s="61">
        <v>20</v>
      </c>
      <c r="AA33" s="49">
        <f t="shared" si="11"/>
        <v>100</v>
      </c>
      <c r="AB33" s="54">
        <v>0</v>
      </c>
      <c r="AC33" s="54">
        <v>0</v>
      </c>
      <c r="AD33" s="54">
        <v>0</v>
      </c>
      <c r="AE33" s="61"/>
      <c r="AF33" s="61"/>
      <c r="AG33" s="61"/>
      <c r="AH33" s="61"/>
      <c r="AI33" s="61"/>
      <c r="AJ33" s="61"/>
      <c r="AK33" s="61"/>
      <c r="AL33" s="61"/>
      <c r="AM33" s="62">
        <v>3500</v>
      </c>
      <c r="AN33" s="62">
        <v>3500</v>
      </c>
      <c r="AO33" s="61"/>
      <c r="AP33" s="61"/>
      <c r="AQ33" s="61"/>
      <c r="AR33" s="61"/>
      <c r="AS33" s="61">
        <v>1500</v>
      </c>
      <c r="AT33" s="61">
        <v>1500</v>
      </c>
      <c r="AU33" s="62">
        <v>15</v>
      </c>
      <c r="AV33" s="61">
        <v>5</v>
      </c>
      <c r="AW33" s="49">
        <f t="shared" si="12"/>
        <v>33.33333333333333</v>
      </c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55">
        <f t="shared" si="3"/>
        <v>5191.3</v>
      </c>
      <c r="BK33" s="49">
        <f t="shared" si="4"/>
        <v>5181.4</v>
      </c>
      <c r="BL33" s="61"/>
      <c r="BM33" s="61"/>
      <c r="BN33" s="61"/>
      <c r="BO33" s="61"/>
      <c r="BP33" s="61"/>
      <c r="BQ33" s="61"/>
      <c r="BR33" s="61"/>
      <c r="BS33" s="61"/>
      <c r="BT33" s="55">
        <f t="shared" si="5"/>
        <v>0</v>
      </c>
      <c r="BU33" s="55">
        <f t="shared" si="6"/>
        <v>0</v>
      </c>
      <c r="BV33" s="71"/>
    </row>
    <row r="34" spans="1:74" ht="18" customHeight="1">
      <c r="A34" s="3"/>
      <c r="B34" s="3">
        <v>24</v>
      </c>
      <c r="C34" s="21" t="s">
        <v>64</v>
      </c>
      <c r="D34" s="60">
        <v>0.5</v>
      </c>
      <c r="E34" s="60">
        <v>0</v>
      </c>
      <c r="F34" s="50">
        <f t="shared" si="15"/>
        <v>4327.9</v>
      </c>
      <c r="G34" s="50">
        <f t="shared" si="7"/>
        <v>3997.7</v>
      </c>
      <c r="H34" s="49">
        <f t="shared" si="1"/>
        <v>92.37043369763627</v>
      </c>
      <c r="I34" s="55">
        <f t="shared" si="14"/>
        <v>827.8999999999996</v>
      </c>
      <c r="J34" s="49">
        <f t="shared" si="14"/>
        <v>497.6999999999998</v>
      </c>
      <c r="K34" s="49">
        <f t="shared" si="8"/>
        <v>60.11595603333736</v>
      </c>
      <c r="L34" s="55"/>
      <c r="M34" s="49">
        <v>0</v>
      </c>
      <c r="N34" s="49"/>
      <c r="O34" s="49" t="e">
        <f t="shared" si="9"/>
        <v>#DIV/0!</v>
      </c>
      <c r="P34" s="25">
        <v>173</v>
      </c>
      <c r="Q34" s="58">
        <v>173</v>
      </c>
      <c r="R34" s="49">
        <f t="shared" si="10"/>
        <v>100</v>
      </c>
      <c r="S34" s="79">
        <v>6.2</v>
      </c>
      <c r="T34" s="79">
        <v>6.2</v>
      </c>
      <c r="U34" s="52">
        <f t="shared" si="13"/>
        <v>100</v>
      </c>
      <c r="V34" s="49">
        <v>6.199999999999989</v>
      </c>
      <c r="W34" s="49">
        <v>33.7</v>
      </c>
      <c r="X34" s="49">
        <v>6.2</v>
      </c>
      <c r="Y34" s="61">
        <v>114.2</v>
      </c>
      <c r="Z34" s="61">
        <v>114.1</v>
      </c>
      <c r="AA34" s="49">
        <f t="shared" si="11"/>
        <v>99.9124343257443</v>
      </c>
      <c r="AB34" s="54">
        <v>0</v>
      </c>
      <c r="AC34" s="54">
        <v>0</v>
      </c>
      <c r="AD34" s="54">
        <v>0</v>
      </c>
      <c r="AE34" s="61">
        <v>15</v>
      </c>
      <c r="AF34" s="61">
        <v>15</v>
      </c>
      <c r="AG34" s="61"/>
      <c r="AH34" s="61"/>
      <c r="AI34" s="61"/>
      <c r="AJ34" s="61"/>
      <c r="AK34" s="61"/>
      <c r="AL34" s="61"/>
      <c r="AM34" s="62">
        <v>3500</v>
      </c>
      <c r="AN34" s="62">
        <v>3500</v>
      </c>
      <c r="AO34" s="61"/>
      <c r="AP34" s="61"/>
      <c r="AQ34" s="61"/>
      <c r="AR34" s="61"/>
      <c r="AS34" s="61"/>
      <c r="AT34" s="61"/>
      <c r="AU34" s="62">
        <v>405.7</v>
      </c>
      <c r="AV34" s="61">
        <v>45.6</v>
      </c>
      <c r="AW34" s="49">
        <f t="shared" si="12"/>
        <v>11.239832388464384</v>
      </c>
      <c r="AX34" s="61"/>
      <c r="AY34" s="61"/>
      <c r="AZ34" s="61"/>
      <c r="BA34" s="61"/>
      <c r="BB34" s="61">
        <v>120</v>
      </c>
      <c r="BC34" s="61"/>
      <c r="BD34" s="61"/>
      <c r="BE34" s="61"/>
      <c r="BF34" s="61"/>
      <c r="BG34" s="61"/>
      <c r="BH34" s="61"/>
      <c r="BI34" s="61">
        <v>150</v>
      </c>
      <c r="BJ34" s="55">
        <f t="shared" si="3"/>
        <v>4327.9</v>
      </c>
      <c r="BK34" s="49">
        <f t="shared" si="4"/>
        <v>3997.7</v>
      </c>
      <c r="BL34" s="61"/>
      <c r="BM34" s="61"/>
      <c r="BN34" s="61"/>
      <c r="BO34" s="61"/>
      <c r="BP34" s="61"/>
      <c r="BQ34" s="61"/>
      <c r="BR34" s="61"/>
      <c r="BS34" s="61"/>
      <c r="BT34" s="55">
        <f t="shared" si="5"/>
        <v>0</v>
      </c>
      <c r="BU34" s="55">
        <f t="shared" si="6"/>
        <v>0</v>
      </c>
      <c r="BV34" s="71"/>
    </row>
    <row r="35" spans="1:74" ht="18" customHeight="1">
      <c r="A35" s="3"/>
      <c r="B35" s="3">
        <v>25</v>
      </c>
      <c r="C35" s="21" t="s">
        <v>65</v>
      </c>
      <c r="D35" s="60">
        <v>112.5</v>
      </c>
      <c r="E35" s="60">
        <v>1064.4</v>
      </c>
      <c r="F35" s="50">
        <f t="shared" si="15"/>
        <v>8716.5</v>
      </c>
      <c r="G35" s="50">
        <f t="shared" si="7"/>
        <v>6348.4</v>
      </c>
      <c r="H35" s="49">
        <f t="shared" si="1"/>
        <v>72.8319853152068</v>
      </c>
      <c r="I35" s="55">
        <f t="shared" si="14"/>
        <v>4916.5</v>
      </c>
      <c r="J35" s="49">
        <f t="shared" si="14"/>
        <v>2548.3999999999996</v>
      </c>
      <c r="K35" s="49">
        <f t="shared" si="8"/>
        <v>51.833621478694184</v>
      </c>
      <c r="L35" s="55"/>
      <c r="M35" s="49">
        <v>0</v>
      </c>
      <c r="N35" s="49"/>
      <c r="O35" s="49" t="e">
        <f t="shared" si="9"/>
        <v>#DIV/0!</v>
      </c>
      <c r="P35" s="25">
        <v>453.2</v>
      </c>
      <c r="Q35" s="58">
        <v>454.7</v>
      </c>
      <c r="R35" s="49">
        <f t="shared" si="10"/>
        <v>100.33097969991174</v>
      </c>
      <c r="S35" s="79">
        <v>0</v>
      </c>
      <c r="T35" s="79">
        <v>0</v>
      </c>
      <c r="U35" s="52"/>
      <c r="V35" s="49">
        <v>0</v>
      </c>
      <c r="W35" s="49">
        <v>205.1</v>
      </c>
      <c r="X35" s="49">
        <v>0</v>
      </c>
      <c r="Y35" s="61">
        <v>178.3</v>
      </c>
      <c r="Z35" s="61">
        <v>127.8</v>
      </c>
      <c r="AA35" s="49">
        <f t="shared" si="11"/>
        <v>71.67694896242288</v>
      </c>
      <c r="AB35" s="54">
        <v>56</v>
      </c>
      <c r="AC35" s="54">
        <v>0</v>
      </c>
      <c r="AD35" s="54">
        <v>56</v>
      </c>
      <c r="AE35" s="61">
        <v>20</v>
      </c>
      <c r="AF35" s="61"/>
      <c r="AG35" s="61"/>
      <c r="AH35" s="61"/>
      <c r="AI35" s="61"/>
      <c r="AJ35" s="61"/>
      <c r="AK35" s="61"/>
      <c r="AL35" s="61"/>
      <c r="AM35" s="62">
        <v>3500</v>
      </c>
      <c r="AN35" s="62">
        <v>3500</v>
      </c>
      <c r="AO35" s="61"/>
      <c r="AP35" s="61"/>
      <c r="AQ35" s="61"/>
      <c r="AR35" s="61"/>
      <c r="AS35" s="61"/>
      <c r="AT35" s="61"/>
      <c r="AU35" s="62">
        <v>4265</v>
      </c>
      <c r="AV35" s="61">
        <v>1965.9</v>
      </c>
      <c r="AW35" s="49">
        <f t="shared" si="12"/>
        <v>46.093786635404456</v>
      </c>
      <c r="AX35" s="61"/>
      <c r="AY35" s="61"/>
      <c r="AZ35" s="61"/>
      <c r="BA35" s="61"/>
      <c r="BB35" s="61"/>
      <c r="BC35" s="61"/>
      <c r="BD35" s="61"/>
      <c r="BE35" s="61"/>
      <c r="BF35" s="61">
        <v>300</v>
      </c>
      <c r="BG35" s="61">
        <v>300</v>
      </c>
      <c r="BH35" s="61"/>
      <c r="BI35" s="61"/>
      <c r="BJ35" s="55">
        <f t="shared" si="3"/>
        <v>8716.5</v>
      </c>
      <c r="BK35" s="49">
        <f t="shared" si="4"/>
        <v>6348.4</v>
      </c>
      <c r="BL35" s="61"/>
      <c r="BM35" s="61"/>
      <c r="BN35" s="61"/>
      <c r="BO35" s="61"/>
      <c r="BP35" s="61"/>
      <c r="BQ35" s="61"/>
      <c r="BR35" s="61"/>
      <c r="BS35" s="61"/>
      <c r="BT35" s="55">
        <f t="shared" si="5"/>
        <v>0</v>
      </c>
      <c r="BU35" s="55">
        <f t="shared" si="6"/>
        <v>0</v>
      </c>
      <c r="BV35" s="71"/>
    </row>
    <row r="36" spans="1:74" ht="18" customHeight="1">
      <c r="A36" s="3"/>
      <c r="B36" s="3">
        <v>26</v>
      </c>
      <c r="C36" s="21" t="s">
        <v>66</v>
      </c>
      <c r="D36" s="60">
        <v>0</v>
      </c>
      <c r="E36" s="60">
        <v>0</v>
      </c>
      <c r="F36" s="50">
        <f t="shared" si="15"/>
        <v>3980</v>
      </c>
      <c r="G36" s="50">
        <f t="shared" si="7"/>
        <v>3984</v>
      </c>
      <c r="H36" s="49">
        <f t="shared" si="1"/>
        <v>100.10050251256281</v>
      </c>
      <c r="I36" s="55">
        <f t="shared" si="14"/>
        <v>180</v>
      </c>
      <c r="J36" s="49">
        <f t="shared" si="14"/>
        <v>184</v>
      </c>
      <c r="K36" s="49">
        <f t="shared" si="8"/>
        <v>102.22222222222221</v>
      </c>
      <c r="L36" s="55"/>
      <c r="M36" s="49">
        <v>0</v>
      </c>
      <c r="N36" s="49"/>
      <c r="O36" s="49" t="e">
        <f t="shared" si="9"/>
        <v>#DIV/0!</v>
      </c>
      <c r="P36" s="25">
        <v>78.7</v>
      </c>
      <c r="Q36" s="58">
        <v>80.7</v>
      </c>
      <c r="R36" s="49">
        <f t="shared" si="10"/>
        <v>102.54129606099112</v>
      </c>
      <c r="S36" s="79">
        <v>0</v>
      </c>
      <c r="T36" s="79">
        <v>0</v>
      </c>
      <c r="U36" s="52"/>
      <c r="V36" s="49">
        <v>0</v>
      </c>
      <c r="W36" s="49">
        <v>0</v>
      </c>
      <c r="X36" s="49">
        <v>0</v>
      </c>
      <c r="Y36" s="61">
        <v>44.8</v>
      </c>
      <c r="Z36" s="61">
        <v>46.8</v>
      </c>
      <c r="AA36" s="49">
        <f t="shared" si="11"/>
        <v>104.46428571428572</v>
      </c>
      <c r="AB36" s="54">
        <v>0</v>
      </c>
      <c r="AC36" s="54">
        <v>0</v>
      </c>
      <c r="AD36" s="54">
        <v>0</v>
      </c>
      <c r="AE36" s="61">
        <v>5.5</v>
      </c>
      <c r="AF36" s="61">
        <v>5.5</v>
      </c>
      <c r="AG36" s="61"/>
      <c r="AH36" s="61"/>
      <c r="AI36" s="61"/>
      <c r="AJ36" s="61"/>
      <c r="AK36" s="61"/>
      <c r="AL36" s="61"/>
      <c r="AM36" s="62">
        <v>3500</v>
      </c>
      <c r="AN36" s="62">
        <v>3500</v>
      </c>
      <c r="AO36" s="61"/>
      <c r="AP36" s="61"/>
      <c r="AQ36" s="61"/>
      <c r="AR36" s="61"/>
      <c r="AS36" s="61"/>
      <c r="AT36" s="61"/>
      <c r="AU36" s="62">
        <v>51</v>
      </c>
      <c r="AV36" s="61">
        <v>51</v>
      </c>
      <c r="AW36" s="49">
        <f t="shared" si="12"/>
        <v>100</v>
      </c>
      <c r="AX36" s="61"/>
      <c r="AY36" s="61"/>
      <c r="AZ36" s="61"/>
      <c r="BA36" s="61"/>
      <c r="BB36" s="61"/>
      <c r="BC36" s="61"/>
      <c r="BD36" s="61"/>
      <c r="BE36" s="61"/>
      <c r="BF36" s="61">
        <v>300</v>
      </c>
      <c r="BG36" s="61">
        <v>300</v>
      </c>
      <c r="BH36" s="61"/>
      <c r="BI36" s="61"/>
      <c r="BJ36" s="55">
        <f t="shared" si="3"/>
        <v>3980</v>
      </c>
      <c r="BK36" s="49">
        <f t="shared" si="4"/>
        <v>3984</v>
      </c>
      <c r="BL36" s="61"/>
      <c r="BM36" s="61"/>
      <c r="BN36" s="61"/>
      <c r="BO36" s="61"/>
      <c r="BP36" s="61"/>
      <c r="BQ36" s="61"/>
      <c r="BR36" s="61">
        <v>170</v>
      </c>
      <c r="BS36" s="61">
        <v>170</v>
      </c>
      <c r="BT36" s="55">
        <f t="shared" si="5"/>
        <v>170</v>
      </c>
      <c r="BU36" s="55">
        <f t="shared" si="6"/>
        <v>170</v>
      </c>
      <c r="BV36" s="71"/>
    </row>
    <row r="37" spans="1:74" ht="18" customHeight="1">
      <c r="A37" s="3"/>
      <c r="B37" s="3">
        <v>27</v>
      </c>
      <c r="C37" s="21" t="s">
        <v>67</v>
      </c>
      <c r="D37" s="60">
        <v>0</v>
      </c>
      <c r="E37" s="60">
        <v>0</v>
      </c>
      <c r="F37" s="50">
        <f t="shared" si="15"/>
        <v>4020.3</v>
      </c>
      <c r="G37" s="50">
        <f t="shared" si="7"/>
        <v>3979.2</v>
      </c>
      <c r="H37" s="49">
        <f t="shared" si="1"/>
        <v>98.97768823222147</v>
      </c>
      <c r="I37" s="55">
        <f t="shared" si="14"/>
        <v>520.3000000000002</v>
      </c>
      <c r="J37" s="49">
        <f t="shared" si="14"/>
        <v>479.1999999999998</v>
      </c>
      <c r="K37" s="49">
        <f t="shared" si="8"/>
        <v>92.1007111281952</v>
      </c>
      <c r="L37" s="55"/>
      <c r="M37" s="49">
        <v>6.9</v>
      </c>
      <c r="N37" s="49">
        <v>7.4</v>
      </c>
      <c r="O37" s="49">
        <f t="shared" si="9"/>
        <v>107.24637681159422</v>
      </c>
      <c r="P37" s="25">
        <v>180.7</v>
      </c>
      <c r="Q37" s="58">
        <v>173.4</v>
      </c>
      <c r="R37" s="49">
        <f t="shared" si="10"/>
        <v>95.96015495296072</v>
      </c>
      <c r="S37" s="79">
        <v>18.5</v>
      </c>
      <c r="T37" s="79">
        <v>18.5</v>
      </c>
      <c r="U37" s="52">
        <f t="shared" si="13"/>
        <v>100</v>
      </c>
      <c r="V37" s="49">
        <v>38.9</v>
      </c>
      <c r="W37" s="49">
        <v>25.5</v>
      </c>
      <c r="X37" s="49">
        <v>18.5</v>
      </c>
      <c r="Y37" s="61">
        <v>7.7</v>
      </c>
      <c r="Z37" s="61">
        <v>14.8</v>
      </c>
      <c r="AA37" s="49">
        <f t="shared" si="11"/>
        <v>192.2077922077922</v>
      </c>
      <c r="AB37" s="54">
        <v>0</v>
      </c>
      <c r="AC37" s="54">
        <v>0</v>
      </c>
      <c r="AD37" s="54">
        <v>0</v>
      </c>
      <c r="AE37" s="61">
        <v>15</v>
      </c>
      <c r="AF37" s="61">
        <v>15</v>
      </c>
      <c r="AG37" s="61"/>
      <c r="AH37" s="61"/>
      <c r="AI37" s="61"/>
      <c r="AJ37" s="61"/>
      <c r="AK37" s="61"/>
      <c r="AL37" s="61"/>
      <c r="AM37" s="62">
        <v>3500</v>
      </c>
      <c r="AN37" s="62">
        <v>3500</v>
      </c>
      <c r="AO37" s="61"/>
      <c r="AP37" s="61"/>
      <c r="AQ37" s="61"/>
      <c r="AR37" s="61"/>
      <c r="AS37" s="61">
        <v>50</v>
      </c>
      <c r="AT37" s="61">
        <v>50</v>
      </c>
      <c r="AU37" s="62">
        <v>260</v>
      </c>
      <c r="AV37" s="61">
        <v>218.6</v>
      </c>
      <c r="AW37" s="49">
        <f t="shared" si="12"/>
        <v>84.07692307692307</v>
      </c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55">
        <f t="shared" si="3"/>
        <v>4020.3</v>
      </c>
      <c r="BK37" s="49">
        <f t="shared" si="4"/>
        <v>3979.2</v>
      </c>
      <c r="BL37" s="61"/>
      <c r="BM37" s="61"/>
      <c r="BN37" s="61"/>
      <c r="BO37" s="61"/>
      <c r="BP37" s="61"/>
      <c r="BQ37" s="61"/>
      <c r="BR37" s="61"/>
      <c r="BS37" s="61"/>
      <c r="BT37" s="55">
        <f t="shared" si="5"/>
        <v>0</v>
      </c>
      <c r="BU37" s="55">
        <f t="shared" si="6"/>
        <v>0</v>
      </c>
      <c r="BV37" s="71"/>
    </row>
    <row r="38" spans="1:74" ht="18" customHeight="1">
      <c r="A38" s="3"/>
      <c r="B38" s="3">
        <v>28</v>
      </c>
      <c r="C38" s="21" t="s">
        <v>68</v>
      </c>
      <c r="D38" s="60">
        <v>0</v>
      </c>
      <c r="E38" s="60">
        <v>0</v>
      </c>
      <c r="F38" s="50">
        <f t="shared" si="15"/>
        <v>28354.3</v>
      </c>
      <c r="G38" s="50">
        <f t="shared" si="7"/>
        <v>28472.2</v>
      </c>
      <c r="H38" s="49">
        <f t="shared" si="1"/>
        <v>100.41580994769754</v>
      </c>
      <c r="I38" s="55">
        <f t="shared" si="14"/>
        <v>11927</v>
      </c>
      <c r="J38" s="49">
        <f t="shared" si="14"/>
        <v>12044.900000000001</v>
      </c>
      <c r="K38" s="49">
        <f t="shared" si="8"/>
        <v>100.98851345686259</v>
      </c>
      <c r="L38" s="55"/>
      <c r="M38" s="49">
        <v>0</v>
      </c>
      <c r="N38" s="49"/>
      <c r="O38" s="49" t="e">
        <f t="shared" si="9"/>
        <v>#DIV/0!</v>
      </c>
      <c r="P38" s="25">
        <v>1322</v>
      </c>
      <c r="Q38" s="59">
        <v>1591.7</v>
      </c>
      <c r="R38" s="49">
        <f t="shared" si="10"/>
        <v>120.40090771558245</v>
      </c>
      <c r="S38" s="79">
        <v>257.4</v>
      </c>
      <c r="T38" s="79">
        <v>257.4</v>
      </c>
      <c r="U38" s="52">
        <f t="shared" si="13"/>
        <v>100</v>
      </c>
      <c r="V38" s="49">
        <v>292.9</v>
      </c>
      <c r="W38" s="49">
        <v>0</v>
      </c>
      <c r="X38" s="49">
        <v>257.4</v>
      </c>
      <c r="Y38" s="61">
        <v>1300</v>
      </c>
      <c r="Z38" s="61">
        <v>1471.2</v>
      </c>
      <c r="AA38" s="49">
        <f t="shared" si="11"/>
        <v>113.16923076923078</v>
      </c>
      <c r="AB38" s="54">
        <v>246</v>
      </c>
      <c r="AC38" s="54">
        <v>0</v>
      </c>
      <c r="AD38" s="54">
        <v>50</v>
      </c>
      <c r="AE38" s="61">
        <v>700</v>
      </c>
      <c r="AF38" s="61">
        <v>651.5</v>
      </c>
      <c r="AG38" s="61"/>
      <c r="AH38" s="61"/>
      <c r="AI38" s="61"/>
      <c r="AJ38" s="61"/>
      <c r="AK38" s="61"/>
      <c r="AL38" s="61"/>
      <c r="AM38" s="62">
        <v>16127.3</v>
      </c>
      <c r="AN38" s="62">
        <v>16127.3</v>
      </c>
      <c r="AO38" s="61"/>
      <c r="AP38" s="61"/>
      <c r="AQ38" s="61"/>
      <c r="AR38" s="61"/>
      <c r="AS38" s="61"/>
      <c r="AT38" s="61"/>
      <c r="AU38" s="62">
        <v>4105</v>
      </c>
      <c r="AV38" s="61">
        <v>6080.2</v>
      </c>
      <c r="AW38" s="49">
        <f t="shared" si="12"/>
        <v>148.1169305724726</v>
      </c>
      <c r="AX38" s="61"/>
      <c r="AY38" s="61"/>
      <c r="AZ38" s="61"/>
      <c r="BA38" s="61"/>
      <c r="BB38" s="61"/>
      <c r="BC38" s="61"/>
      <c r="BD38" s="61"/>
      <c r="BE38" s="61"/>
      <c r="BF38" s="61">
        <v>300</v>
      </c>
      <c r="BG38" s="61">
        <v>300</v>
      </c>
      <c r="BH38" s="61">
        <v>4500</v>
      </c>
      <c r="BI38" s="61">
        <v>2250.3</v>
      </c>
      <c r="BJ38" s="55">
        <f t="shared" si="3"/>
        <v>28354.3</v>
      </c>
      <c r="BK38" s="49">
        <f t="shared" si="4"/>
        <v>28472.2</v>
      </c>
      <c r="BL38" s="61"/>
      <c r="BM38" s="61"/>
      <c r="BN38" s="61"/>
      <c r="BO38" s="61"/>
      <c r="BP38" s="61"/>
      <c r="BQ38" s="61"/>
      <c r="BR38" s="61"/>
      <c r="BS38" s="61"/>
      <c r="BT38" s="55">
        <f t="shared" si="5"/>
        <v>0</v>
      </c>
      <c r="BU38" s="55">
        <f t="shared" si="6"/>
        <v>0</v>
      </c>
      <c r="BV38" s="71"/>
    </row>
    <row r="39" spans="1:74" ht="18" customHeight="1">
      <c r="A39" s="3"/>
      <c r="B39" s="3">
        <v>29</v>
      </c>
      <c r="C39" s="21" t="s">
        <v>69</v>
      </c>
      <c r="D39" s="60">
        <v>0</v>
      </c>
      <c r="E39" s="60">
        <v>34.5</v>
      </c>
      <c r="F39" s="50">
        <f t="shared" si="15"/>
        <v>5130.5</v>
      </c>
      <c r="G39" s="50">
        <f t="shared" si="7"/>
        <v>5012</v>
      </c>
      <c r="H39" s="49">
        <f t="shared" si="1"/>
        <v>97.69028359808985</v>
      </c>
      <c r="I39" s="55">
        <f t="shared" si="14"/>
        <v>1330.5</v>
      </c>
      <c r="J39" s="49">
        <f t="shared" si="14"/>
        <v>1212</v>
      </c>
      <c r="K39" s="49">
        <f t="shared" si="8"/>
        <v>91.0935738444194</v>
      </c>
      <c r="L39" s="55"/>
      <c r="M39" s="49">
        <v>0</v>
      </c>
      <c r="N39" s="49"/>
      <c r="O39" s="49" t="e">
        <f t="shared" si="9"/>
        <v>#DIV/0!</v>
      </c>
      <c r="P39" s="25">
        <v>353.4</v>
      </c>
      <c r="Q39" s="58">
        <v>353.4</v>
      </c>
      <c r="R39" s="49">
        <f t="shared" si="10"/>
        <v>100</v>
      </c>
      <c r="S39" s="79">
        <v>1.4</v>
      </c>
      <c r="T39" s="79">
        <v>1.4</v>
      </c>
      <c r="U39" s="52">
        <f t="shared" si="13"/>
        <v>100</v>
      </c>
      <c r="V39" s="49">
        <v>1.4</v>
      </c>
      <c r="W39" s="49">
        <v>1.1</v>
      </c>
      <c r="X39" s="49">
        <v>1.4</v>
      </c>
      <c r="Y39" s="61">
        <v>13.2</v>
      </c>
      <c r="Z39" s="61">
        <v>8</v>
      </c>
      <c r="AA39" s="49">
        <f t="shared" si="11"/>
        <v>60.60606060606061</v>
      </c>
      <c r="AB39" s="54">
        <v>0</v>
      </c>
      <c r="AC39" s="54">
        <v>0</v>
      </c>
      <c r="AD39" s="54">
        <v>0</v>
      </c>
      <c r="AE39" s="61">
        <v>14.9</v>
      </c>
      <c r="AF39" s="61">
        <v>14.9</v>
      </c>
      <c r="AG39" s="61"/>
      <c r="AH39" s="61"/>
      <c r="AI39" s="61"/>
      <c r="AJ39" s="61"/>
      <c r="AK39" s="61"/>
      <c r="AL39" s="61"/>
      <c r="AM39" s="62">
        <v>3500</v>
      </c>
      <c r="AN39" s="62">
        <v>3500</v>
      </c>
      <c r="AO39" s="61"/>
      <c r="AP39" s="61"/>
      <c r="AQ39" s="61"/>
      <c r="AR39" s="61"/>
      <c r="AS39" s="61"/>
      <c r="AT39" s="61"/>
      <c r="AU39" s="62">
        <v>917</v>
      </c>
      <c r="AV39" s="61">
        <v>835.7</v>
      </c>
      <c r="AW39" s="49">
        <f t="shared" si="12"/>
        <v>91.13413304253</v>
      </c>
      <c r="AX39" s="61"/>
      <c r="AY39" s="61"/>
      <c r="AZ39" s="61"/>
      <c r="BA39" s="61"/>
      <c r="BB39" s="61"/>
      <c r="BC39" s="61"/>
      <c r="BD39" s="61"/>
      <c r="BE39" s="61"/>
      <c r="BF39" s="61">
        <v>300</v>
      </c>
      <c r="BG39" s="61">
        <v>300</v>
      </c>
      <c r="BH39" s="61">
        <v>32</v>
      </c>
      <c r="BI39" s="61"/>
      <c r="BJ39" s="55">
        <f t="shared" si="3"/>
        <v>5130.5</v>
      </c>
      <c r="BK39" s="49">
        <f t="shared" si="4"/>
        <v>5012</v>
      </c>
      <c r="BL39" s="61"/>
      <c r="BM39" s="61"/>
      <c r="BN39" s="61"/>
      <c r="BO39" s="61"/>
      <c r="BP39" s="61"/>
      <c r="BQ39" s="61"/>
      <c r="BR39" s="61"/>
      <c r="BS39" s="61"/>
      <c r="BT39" s="55">
        <f t="shared" si="5"/>
        <v>0</v>
      </c>
      <c r="BU39" s="55">
        <f t="shared" si="6"/>
        <v>0</v>
      </c>
      <c r="BV39" s="71"/>
    </row>
    <row r="40" spans="1:74" ht="18" customHeight="1">
      <c r="A40" s="3"/>
      <c r="B40" s="3">
        <v>30</v>
      </c>
      <c r="C40" s="21" t="s">
        <v>70</v>
      </c>
      <c r="D40" s="60">
        <v>309.6</v>
      </c>
      <c r="E40" s="60">
        <v>0</v>
      </c>
      <c r="F40" s="50">
        <f t="shared" si="15"/>
        <v>4651.3</v>
      </c>
      <c r="G40" s="50">
        <f t="shared" si="7"/>
        <v>4679.4</v>
      </c>
      <c r="H40" s="49">
        <f t="shared" si="1"/>
        <v>100.60413217810074</v>
      </c>
      <c r="I40" s="55">
        <f t="shared" si="14"/>
        <v>1151.3000000000002</v>
      </c>
      <c r="J40" s="49">
        <f t="shared" si="14"/>
        <v>1179.3999999999996</v>
      </c>
      <c r="K40" s="49">
        <f t="shared" si="8"/>
        <v>102.44071918700595</v>
      </c>
      <c r="L40" s="55"/>
      <c r="M40" s="49">
        <v>0</v>
      </c>
      <c r="N40" s="49"/>
      <c r="O40" s="49" t="e">
        <f t="shared" si="9"/>
        <v>#DIV/0!</v>
      </c>
      <c r="P40" s="25">
        <v>438.4</v>
      </c>
      <c r="Q40" s="58">
        <v>438.5</v>
      </c>
      <c r="R40" s="49">
        <f t="shared" si="10"/>
        <v>100.0228102189781</v>
      </c>
      <c r="S40" s="79">
        <v>0</v>
      </c>
      <c r="T40" s="79">
        <v>0</v>
      </c>
      <c r="U40" s="52"/>
      <c r="V40" s="49">
        <v>0</v>
      </c>
      <c r="W40" s="49">
        <v>39.8</v>
      </c>
      <c r="X40" s="49">
        <v>0</v>
      </c>
      <c r="Y40" s="61">
        <v>18.6</v>
      </c>
      <c r="Z40" s="61">
        <v>76.8</v>
      </c>
      <c r="AA40" s="49">
        <f t="shared" si="11"/>
        <v>412.9032258064516</v>
      </c>
      <c r="AB40" s="54">
        <v>50.2</v>
      </c>
      <c r="AC40" s="54">
        <v>0</v>
      </c>
      <c r="AD40" s="54">
        <v>50.2</v>
      </c>
      <c r="AE40" s="61">
        <v>10</v>
      </c>
      <c r="AF40" s="61"/>
      <c r="AG40" s="61"/>
      <c r="AH40" s="61"/>
      <c r="AI40" s="61"/>
      <c r="AJ40" s="61"/>
      <c r="AK40" s="61"/>
      <c r="AL40" s="61"/>
      <c r="AM40" s="62">
        <v>3500</v>
      </c>
      <c r="AN40" s="62">
        <v>3500</v>
      </c>
      <c r="AO40" s="61"/>
      <c r="AP40" s="61"/>
      <c r="AQ40" s="61"/>
      <c r="AR40" s="61"/>
      <c r="AS40" s="61"/>
      <c r="AT40" s="61"/>
      <c r="AU40" s="62">
        <v>684.3</v>
      </c>
      <c r="AV40" s="61">
        <v>476.9</v>
      </c>
      <c r="AW40" s="49">
        <f t="shared" si="12"/>
        <v>69.69165570656145</v>
      </c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>
        <v>187.2</v>
      </c>
      <c r="BJ40" s="55">
        <f t="shared" si="3"/>
        <v>4651.3</v>
      </c>
      <c r="BK40" s="49">
        <f t="shared" si="4"/>
        <v>4679.4</v>
      </c>
      <c r="BL40" s="61"/>
      <c r="BM40" s="61"/>
      <c r="BN40" s="61"/>
      <c r="BO40" s="61"/>
      <c r="BP40" s="61"/>
      <c r="BQ40" s="61"/>
      <c r="BR40" s="61"/>
      <c r="BS40" s="61"/>
      <c r="BT40" s="55">
        <f t="shared" si="5"/>
        <v>0</v>
      </c>
      <c r="BU40" s="55">
        <f t="shared" si="6"/>
        <v>0</v>
      </c>
      <c r="BV40" s="71"/>
    </row>
    <row r="41" spans="1:74" ht="18" customHeight="1">
      <c r="A41" s="3"/>
      <c r="B41" s="3">
        <v>31</v>
      </c>
      <c r="C41" s="21" t="s">
        <v>71</v>
      </c>
      <c r="D41" s="60">
        <v>291.6</v>
      </c>
      <c r="E41" s="60">
        <v>0</v>
      </c>
      <c r="F41" s="50">
        <f t="shared" si="15"/>
        <v>4282.9</v>
      </c>
      <c r="G41" s="50">
        <f t="shared" si="7"/>
        <v>4122.700000000001</v>
      </c>
      <c r="H41" s="49">
        <f t="shared" si="1"/>
        <v>96.25954376707374</v>
      </c>
      <c r="I41" s="55">
        <f t="shared" si="14"/>
        <v>482.89999999999964</v>
      </c>
      <c r="J41" s="49">
        <f t="shared" si="14"/>
        <v>322.7000000000007</v>
      </c>
      <c r="K41" s="49">
        <f t="shared" si="8"/>
        <v>66.82542969558935</v>
      </c>
      <c r="L41" s="55"/>
      <c r="M41" s="49">
        <v>0</v>
      </c>
      <c r="N41" s="49"/>
      <c r="O41" s="49" t="e">
        <f t="shared" si="9"/>
        <v>#DIV/0!</v>
      </c>
      <c r="P41" s="25">
        <v>174</v>
      </c>
      <c r="Q41" s="58">
        <v>163</v>
      </c>
      <c r="R41" s="49">
        <f t="shared" si="10"/>
        <v>93.67816091954023</v>
      </c>
      <c r="S41" s="79">
        <v>0</v>
      </c>
      <c r="T41" s="79">
        <v>0</v>
      </c>
      <c r="U41" s="52"/>
      <c r="V41" s="49">
        <v>630.1</v>
      </c>
      <c r="W41" s="49">
        <v>139.9</v>
      </c>
      <c r="X41" s="49">
        <v>0</v>
      </c>
      <c r="Y41" s="61">
        <v>32</v>
      </c>
      <c r="Z41" s="61">
        <v>28.8</v>
      </c>
      <c r="AA41" s="49">
        <f t="shared" si="11"/>
        <v>90</v>
      </c>
      <c r="AB41" s="54">
        <v>2</v>
      </c>
      <c r="AC41" s="54">
        <v>0</v>
      </c>
      <c r="AD41" s="54">
        <v>2</v>
      </c>
      <c r="AE41" s="61"/>
      <c r="AF41" s="61"/>
      <c r="AG41" s="61"/>
      <c r="AH41" s="61"/>
      <c r="AI41" s="61"/>
      <c r="AJ41" s="61"/>
      <c r="AK41" s="61"/>
      <c r="AL41" s="61"/>
      <c r="AM41" s="62">
        <v>3500</v>
      </c>
      <c r="AN41" s="62">
        <v>3500</v>
      </c>
      <c r="AO41" s="61"/>
      <c r="AP41" s="61"/>
      <c r="AQ41" s="61"/>
      <c r="AR41" s="61"/>
      <c r="AS41" s="61"/>
      <c r="AT41" s="61"/>
      <c r="AU41" s="62">
        <v>276.9</v>
      </c>
      <c r="AV41" s="61">
        <v>130.9</v>
      </c>
      <c r="AW41" s="49">
        <f t="shared" si="12"/>
        <v>47.27338389310221</v>
      </c>
      <c r="AX41" s="61"/>
      <c r="AY41" s="61"/>
      <c r="AZ41" s="61"/>
      <c r="BA41" s="61"/>
      <c r="BB41" s="61"/>
      <c r="BC41" s="61"/>
      <c r="BD41" s="61"/>
      <c r="BE41" s="61"/>
      <c r="BF41" s="61">
        <v>300</v>
      </c>
      <c r="BG41" s="61">
        <v>300</v>
      </c>
      <c r="BH41" s="61"/>
      <c r="BI41" s="61"/>
      <c r="BJ41" s="55">
        <f t="shared" si="3"/>
        <v>4282.9</v>
      </c>
      <c r="BK41" s="49">
        <f t="shared" si="4"/>
        <v>4122.700000000001</v>
      </c>
      <c r="BL41" s="61"/>
      <c r="BM41" s="61"/>
      <c r="BN41" s="61"/>
      <c r="BO41" s="61"/>
      <c r="BP41" s="61"/>
      <c r="BQ41" s="61"/>
      <c r="BR41" s="61"/>
      <c r="BS41" s="61"/>
      <c r="BT41" s="55">
        <f t="shared" si="5"/>
        <v>0</v>
      </c>
      <c r="BU41" s="55">
        <f t="shared" si="6"/>
        <v>0</v>
      </c>
      <c r="BV41" s="71"/>
    </row>
    <row r="42" spans="1:74" ht="18" customHeight="1">
      <c r="A42" s="3"/>
      <c r="B42" s="3">
        <v>32</v>
      </c>
      <c r="C42" s="21" t="s">
        <v>72</v>
      </c>
      <c r="D42" s="60">
        <v>0</v>
      </c>
      <c r="E42" s="60">
        <v>0</v>
      </c>
      <c r="F42" s="50">
        <f t="shared" si="15"/>
        <v>4422.7</v>
      </c>
      <c r="G42" s="50">
        <f t="shared" si="7"/>
        <v>4407.7</v>
      </c>
      <c r="H42" s="49">
        <f t="shared" si="1"/>
        <v>99.66084066294346</v>
      </c>
      <c r="I42" s="55">
        <f t="shared" si="14"/>
        <v>622.6999999999998</v>
      </c>
      <c r="J42" s="49">
        <f t="shared" si="14"/>
        <v>607.6999999999998</v>
      </c>
      <c r="K42" s="49">
        <f t="shared" si="8"/>
        <v>97.59113537819174</v>
      </c>
      <c r="L42" s="55"/>
      <c r="M42" s="49">
        <v>0</v>
      </c>
      <c r="N42" s="49"/>
      <c r="O42" s="49" t="e">
        <f t="shared" si="9"/>
        <v>#DIV/0!</v>
      </c>
      <c r="P42" s="25">
        <v>250.2</v>
      </c>
      <c r="Q42" s="58">
        <v>253.6</v>
      </c>
      <c r="R42" s="49">
        <f t="shared" si="10"/>
        <v>101.35891286970424</v>
      </c>
      <c r="S42" s="79">
        <v>0</v>
      </c>
      <c r="T42" s="79">
        <v>0</v>
      </c>
      <c r="U42" s="52"/>
      <c r="V42" s="49">
        <v>0</v>
      </c>
      <c r="W42" s="49">
        <v>63.4</v>
      </c>
      <c r="X42" s="49">
        <v>0</v>
      </c>
      <c r="Y42" s="61">
        <v>86.5</v>
      </c>
      <c r="Z42" s="61">
        <v>69.3</v>
      </c>
      <c r="AA42" s="49">
        <f t="shared" si="11"/>
        <v>80.11560693641619</v>
      </c>
      <c r="AB42" s="54">
        <v>0</v>
      </c>
      <c r="AC42" s="54">
        <v>0</v>
      </c>
      <c r="AD42" s="54">
        <v>0</v>
      </c>
      <c r="AE42" s="61"/>
      <c r="AF42" s="61"/>
      <c r="AG42" s="61"/>
      <c r="AH42" s="61"/>
      <c r="AI42" s="61"/>
      <c r="AJ42" s="61"/>
      <c r="AK42" s="61"/>
      <c r="AL42" s="61"/>
      <c r="AM42" s="62">
        <v>3500</v>
      </c>
      <c r="AN42" s="62">
        <v>3500</v>
      </c>
      <c r="AO42" s="61"/>
      <c r="AP42" s="61"/>
      <c r="AQ42" s="61"/>
      <c r="AR42" s="61"/>
      <c r="AS42" s="61"/>
      <c r="AT42" s="61"/>
      <c r="AU42" s="62">
        <v>286</v>
      </c>
      <c r="AV42" s="61">
        <v>284.8</v>
      </c>
      <c r="AW42" s="49">
        <f t="shared" si="12"/>
        <v>99.58041958041959</v>
      </c>
      <c r="AX42" s="61"/>
      <c r="AY42" s="61"/>
      <c r="AZ42" s="61"/>
      <c r="BA42" s="61"/>
      <c r="BB42" s="61"/>
      <c r="BC42" s="61"/>
      <c r="BD42" s="61"/>
      <c r="BE42" s="61"/>
      <c r="BF42" s="61">
        <v>300</v>
      </c>
      <c r="BG42" s="61">
        <v>300</v>
      </c>
      <c r="BH42" s="61"/>
      <c r="BI42" s="61"/>
      <c r="BJ42" s="55">
        <f t="shared" si="3"/>
        <v>4422.7</v>
      </c>
      <c r="BK42" s="49">
        <f t="shared" si="4"/>
        <v>4407.7</v>
      </c>
      <c r="BL42" s="61"/>
      <c r="BM42" s="61"/>
      <c r="BN42" s="61"/>
      <c r="BO42" s="61"/>
      <c r="BP42" s="61"/>
      <c r="BQ42" s="61"/>
      <c r="BR42" s="61"/>
      <c r="BS42" s="61"/>
      <c r="BT42" s="55">
        <f t="shared" si="5"/>
        <v>0</v>
      </c>
      <c r="BU42" s="55">
        <f t="shared" si="6"/>
        <v>0</v>
      </c>
      <c r="BV42" s="71"/>
    </row>
    <row r="43" spans="1:74" ht="18" customHeight="1">
      <c r="A43" s="3"/>
      <c r="B43" s="3">
        <v>33</v>
      </c>
      <c r="C43" s="21" t="s">
        <v>73</v>
      </c>
      <c r="D43" s="60">
        <v>9.9</v>
      </c>
      <c r="E43" s="60">
        <v>35</v>
      </c>
      <c r="F43" s="50">
        <f t="shared" si="15"/>
        <v>4416.2</v>
      </c>
      <c r="G43" s="50">
        <f t="shared" si="7"/>
        <v>4403.6</v>
      </c>
      <c r="H43" s="49">
        <f aca="true" t="shared" si="16" ref="H43:H74">G43/F43*100</f>
        <v>99.71468683483539</v>
      </c>
      <c r="I43" s="55">
        <f t="shared" si="14"/>
        <v>616.1999999999998</v>
      </c>
      <c r="J43" s="49">
        <f t="shared" si="14"/>
        <v>603.6000000000004</v>
      </c>
      <c r="K43" s="49">
        <f t="shared" si="8"/>
        <v>97.9552093476145</v>
      </c>
      <c r="L43" s="55"/>
      <c r="M43" s="49">
        <v>0</v>
      </c>
      <c r="N43" s="49"/>
      <c r="O43" s="49" t="e">
        <f t="shared" si="9"/>
        <v>#DIV/0!</v>
      </c>
      <c r="P43" s="25">
        <v>380.4</v>
      </c>
      <c r="Q43" s="58">
        <v>380.4</v>
      </c>
      <c r="R43" s="49">
        <f t="shared" si="10"/>
        <v>100</v>
      </c>
      <c r="S43" s="79">
        <v>0</v>
      </c>
      <c r="T43" s="79">
        <v>0</v>
      </c>
      <c r="U43" s="52"/>
      <c r="V43" s="49">
        <v>0</v>
      </c>
      <c r="W43" s="49">
        <v>76.80000000000001</v>
      </c>
      <c r="X43" s="49">
        <v>0</v>
      </c>
      <c r="Y43" s="61">
        <v>143.8</v>
      </c>
      <c r="Z43" s="61">
        <v>143.2</v>
      </c>
      <c r="AA43" s="49">
        <f t="shared" si="11"/>
        <v>99.5827538247566</v>
      </c>
      <c r="AB43" s="54">
        <v>20</v>
      </c>
      <c r="AC43" s="54">
        <v>0</v>
      </c>
      <c r="AD43" s="54">
        <v>20</v>
      </c>
      <c r="AE43" s="61">
        <v>12</v>
      </c>
      <c r="AF43" s="61">
        <v>9</v>
      </c>
      <c r="AG43" s="61"/>
      <c r="AH43" s="61"/>
      <c r="AI43" s="61"/>
      <c r="AJ43" s="61"/>
      <c r="AK43" s="61"/>
      <c r="AL43" s="61"/>
      <c r="AM43" s="62">
        <v>3500</v>
      </c>
      <c r="AN43" s="62">
        <v>3500</v>
      </c>
      <c r="AO43" s="61"/>
      <c r="AP43" s="61"/>
      <c r="AQ43" s="61"/>
      <c r="AR43" s="61"/>
      <c r="AS43" s="61"/>
      <c r="AT43" s="61"/>
      <c r="AU43" s="62">
        <v>80</v>
      </c>
      <c r="AV43" s="61">
        <v>71</v>
      </c>
      <c r="AW43" s="49">
        <f t="shared" si="12"/>
        <v>88.75</v>
      </c>
      <c r="AX43" s="61"/>
      <c r="AY43" s="61"/>
      <c r="AZ43" s="61"/>
      <c r="BA43" s="61"/>
      <c r="BB43" s="61"/>
      <c r="BC43" s="61"/>
      <c r="BD43" s="61"/>
      <c r="BE43" s="61"/>
      <c r="BF43" s="61">
        <v>300</v>
      </c>
      <c r="BG43" s="61">
        <v>300</v>
      </c>
      <c r="BH43" s="61"/>
      <c r="BI43" s="61"/>
      <c r="BJ43" s="55">
        <f aca="true" t="shared" si="17" ref="BJ43:BJ74">M43+P43+Y43+AE43+AG43+AI43+AK43+AM43+AO43+AQ43+AS43+AU43+AX43+AZ43+BB43+BD43+BF43+BH43</f>
        <v>4416.2</v>
      </c>
      <c r="BK43" s="49">
        <f aca="true" t="shared" si="18" ref="BK43:BK74">N43+Q43+Z43+AF43+AH43+AJ43+AL43+AN43+AP43+AR43+AT43+AV43+AY43+BA43+BC43+BE43+BG43+BI43</f>
        <v>4403.6</v>
      </c>
      <c r="BL43" s="61"/>
      <c r="BM43" s="61"/>
      <c r="BN43" s="61"/>
      <c r="BO43" s="61"/>
      <c r="BP43" s="61"/>
      <c r="BQ43" s="61"/>
      <c r="BR43" s="61"/>
      <c r="BS43" s="61"/>
      <c r="BT43" s="55">
        <f aca="true" t="shared" si="19" ref="BT43:BT74">BL43+BN43+BP43+BR43</f>
        <v>0</v>
      </c>
      <c r="BU43" s="55">
        <f aca="true" t="shared" si="20" ref="BU43:BU74">BM43+BO43+BQ43+BS43</f>
        <v>0</v>
      </c>
      <c r="BV43" s="71"/>
    </row>
    <row r="44" spans="1:74" ht="18" customHeight="1">
      <c r="A44" s="3"/>
      <c r="B44" s="3">
        <v>34</v>
      </c>
      <c r="C44" s="21" t="s">
        <v>74</v>
      </c>
      <c r="D44" s="60">
        <v>19.4</v>
      </c>
      <c r="E44" s="60">
        <v>3.4</v>
      </c>
      <c r="F44" s="50">
        <f t="shared" si="15"/>
        <v>4397.4</v>
      </c>
      <c r="G44" s="50">
        <f t="shared" si="7"/>
        <v>4194</v>
      </c>
      <c r="H44" s="49">
        <f t="shared" si="16"/>
        <v>95.374539500614</v>
      </c>
      <c r="I44" s="55">
        <f t="shared" si="14"/>
        <v>897.3999999999996</v>
      </c>
      <c r="J44" s="49">
        <f t="shared" si="14"/>
        <v>694</v>
      </c>
      <c r="K44" s="49">
        <f t="shared" si="8"/>
        <v>77.33452195230669</v>
      </c>
      <c r="L44" s="55"/>
      <c r="M44" s="49">
        <v>0</v>
      </c>
      <c r="N44" s="49"/>
      <c r="O44" s="49" t="e">
        <f t="shared" si="9"/>
        <v>#DIV/0!</v>
      </c>
      <c r="P44" s="25">
        <v>426</v>
      </c>
      <c r="Q44" s="58">
        <v>426</v>
      </c>
      <c r="R44" s="49">
        <f t="shared" si="10"/>
        <v>100</v>
      </c>
      <c r="S44" s="79">
        <v>1.5</v>
      </c>
      <c r="T44" s="79">
        <v>1.5</v>
      </c>
      <c r="U44" s="52">
        <f t="shared" si="13"/>
        <v>100</v>
      </c>
      <c r="V44" s="49">
        <v>1.5</v>
      </c>
      <c r="W44" s="49">
        <v>110</v>
      </c>
      <c r="X44" s="49">
        <v>1.5</v>
      </c>
      <c r="Y44" s="61">
        <v>66</v>
      </c>
      <c r="Z44" s="61">
        <v>69.3</v>
      </c>
      <c r="AA44" s="49">
        <f t="shared" si="11"/>
        <v>105</v>
      </c>
      <c r="AB44" s="54">
        <v>0</v>
      </c>
      <c r="AC44" s="54">
        <v>0</v>
      </c>
      <c r="AD44" s="54">
        <v>0</v>
      </c>
      <c r="AE44" s="61">
        <v>5</v>
      </c>
      <c r="AF44" s="61">
        <v>2.3</v>
      </c>
      <c r="AG44" s="61"/>
      <c r="AH44" s="61"/>
      <c r="AI44" s="61"/>
      <c r="AJ44" s="61"/>
      <c r="AK44" s="61"/>
      <c r="AL44" s="61"/>
      <c r="AM44" s="62">
        <v>3500</v>
      </c>
      <c r="AN44" s="62">
        <v>3500</v>
      </c>
      <c r="AO44" s="61"/>
      <c r="AP44" s="61"/>
      <c r="AQ44" s="61"/>
      <c r="AR44" s="61"/>
      <c r="AS44" s="61"/>
      <c r="AT44" s="61"/>
      <c r="AU44" s="62">
        <v>400.4</v>
      </c>
      <c r="AV44" s="61">
        <v>196.4</v>
      </c>
      <c r="AW44" s="49">
        <f t="shared" si="12"/>
        <v>49.05094905094906</v>
      </c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55">
        <f t="shared" si="17"/>
        <v>4397.4</v>
      </c>
      <c r="BK44" s="49">
        <f t="shared" si="18"/>
        <v>4194</v>
      </c>
      <c r="BL44" s="61"/>
      <c r="BM44" s="61"/>
      <c r="BN44" s="61"/>
      <c r="BO44" s="61"/>
      <c r="BP44" s="61"/>
      <c r="BQ44" s="61"/>
      <c r="BR44" s="61"/>
      <c r="BS44" s="61"/>
      <c r="BT44" s="55">
        <f t="shared" si="19"/>
        <v>0</v>
      </c>
      <c r="BU44" s="55">
        <f t="shared" si="20"/>
        <v>0</v>
      </c>
      <c r="BV44" s="71"/>
    </row>
    <row r="45" spans="1:74" ht="18" customHeight="1">
      <c r="A45" s="3"/>
      <c r="B45" s="3">
        <v>35</v>
      </c>
      <c r="C45" s="21" t="s">
        <v>75</v>
      </c>
      <c r="D45" s="60">
        <v>373</v>
      </c>
      <c r="E45" s="60">
        <v>612.9</v>
      </c>
      <c r="F45" s="50">
        <f t="shared" si="15"/>
        <v>4965.099999999999</v>
      </c>
      <c r="G45" s="50">
        <f t="shared" si="7"/>
        <v>4457.5</v>
      </c>
      <c r="H45" s="49">
        <f t="shared" si="16"/>
        <v>89.77664095385794</v>
      </c>
      <c r="I45" s="55">
        <f t="shared" si="14"/>
        <v>865.0999999999995</v>
      </c>
      <c r="J45" s="49">
        <f t="shared" si="14"/>
        <v>657.5</v>
      </c>
      <c r="K45" s="49">
        <f t="shared" si="8"/>
        <v>76.00277424575198</v>
      </c>
      <c r="L45" s="55"/>
      <c r="M45" s="49">
        <v>0</v>
      </c>
      <c r="N45" s="49"/>
      <c r="O45" s="49" t="e">
        <f t="shared" si="9"/>
        <v>#DIV/0!</v>
      </c>
      <c r="P45" s="25">
        <v>15.9</v>
      </c>
      <c r="Q45" s="58">
        <v>16.3</v>
      </c>
      <c r="R45" s="49">
        <f t="shared" si="10"/>
        <v>102.51572327044025</v>
      </c>
      <c r="S45" s="79">
        <v>0</v>
      </c>
      <c r="T45" s="79">
        <v>0</v>
      </c>
      <c r="U45" s="52"/>
      <c r="V45" s="49">
        <v>0</v>
      </c>
      <c r="W45" s="49">
        <v>0</v>
      </c>
      <c r="X45" s="49">
        <v>0</v>
      </c>
      <c r="Y45" s="61">
        <v>20.8</v>
      </c>
      <c r="Z45" s="61">
        <v>11.2</v>
      </c>
      <c r="AA45" s="49">
        <f t="shared" si="11"/>
        <v>53.84615384615385</v>
      </c>
      <c r="AB45" s="54">
        <v>0</v>
      </c>
      <c r="AC45" s="54">
        <v>0</v>
      </c>
      <c r="AD45" s="54">
        <v>0</v>
      </c>
      <c r="AE45" s="61"/>
      <c r="AF45" s="61"/>
      <c r="AG45" s="61"/>
      <c r="AH45" s="61"/>
      <c r="AI45" s="61"/>
      <c r="AJ45" s="61"/>
      <c r="AK45" s="61"/>
      <c r="AL45" s="61"/>
      <c r="AM45" s="62">
        <v>3500</v>
      </c>
      <c r="AN45" s="62">
        <v>3500</v>
      </c>
      <c r="AO45" s="61"/>
      <c r="AP45" s="61"/>
      <c r="AQ45" s="61"/>
      <c r="AR45" s="61"/>
      <c r="AS45" s="61"/>
      <c r="AT45" s="61"/>
      <c r="AU45" s="62">
        <v>828.4</v>
      </c>
      <c r="AV45" s="61">
        <v>630</v>
      </c>
      <c r="AW45" s="49">
        <f t="shared" si="12"/>
        <v>76.05021728633511</v>
      </c>
      <c r="AX45" s="61"/>
      <c r="AY45" s="61"/>
      <c r="AZ45" s="61"/>
      <c r="BA45" s="61"/>
      <c r="BB45" s="61"/>
      <c r="BC45" s="61"/>
      <c r="BD45" s="61"/>
      <c r="BE45" s="61"/>
      <c r="BF45" s="61">
        <v>600</v>
      </c>
      <c r="BG45" s="61">
        <v>300</v>
      </c>
      <c r="BH45" s="61"/>
      <c r="BI45" s="61"/>
      <c r="BJ45" s="55">
        <f t="shared" si="17"/>
        <v>4965.099999999999</v>
      </c>
      <c r="BK45" s="49">
        <f t="shared" si="18"/>
        <v>4457.5</v>
      </c>
      <c r="BL45" s="61"/>
      <c r="BM45" s="61"/>
      <c r="BN45" s="61"/>
      <c r="BO45" s="61"/>
      <c r="BP45" s="61"/>
      <c r="BQ45" s="61"/>
      <c r="BR45" s="61"/>
      <c r="BS45" s="61"/>
      <c r="BT45" s="55">
        <f t="shared" si="19"/>
        <v>0</v>
      </c>
      <c r="BU45" s="55">
        <f t="shared" si="20"/>
        <v>0</v>
      </c>
      <c r="BV45" s="71"/>
    </row>
    <row r="46" spans="1:74" ht="18" customHeight="1">
      <c r="A46" s="3"/>
      <c r="B46" s="3">
        <v>36</v>
      </c>
      <c r="C46" s="21" t="s">
        <v>76</v>
      </c>
      <c r="D46" s="60">
        <v>0</v>
      </c>
      <c r="E46" s="60">
        <v>0</v>
      </c>
      <c r="F46" s="50">
        <f t="shared" si="15"/>
        <v>3684.1</v>
      </c>
      <c r="G46" s="50">
        <f t="shared" si="7"/>
        <v>3684.1</v>
      </c>
      <c r="H46" s="49">
        <f t="shared" si="16"/>
        <v>100</v>
      </c>
      <c r="I46" s="55">
        <f t="shared" si="14"/>
        <v>184.0999999999999</v>
      </c>
      <c r="J46" s="49">
        <f t="shared" si="14"/>
        <v>184.0999999999999</v>
      </c>
      <c r="K46" s="49">
        <f t="shared" si="8"/>
        <v>100</v>
      </c>
      <c r="L46" s="55"/>
      <c r="M46" s="49">
        <v>0</v>
      </c>
      <c r="N46" s="49"/>
      <c r="O46" s="49" t="e">
        <f t="shared" si="9"/>
        <v>#DIV/0!</v>
      </c>
      <c r="P46" s="25">
        <v>74.1</v>
      </c>
      <c r="Q46" s="58">
        <v>74.1</v>
      </c>
      <c r="R46" s="49">
        <f t="shared" si="10"/>
        <v>100</v>
      </c>
      <c r="S46" s="79">
        <v>0</v>
      </c>
      <c r="T46" s="79">
        <v>0</v>
      </c>
      <c r="U46" s="52"/>
      <c r="V46" s="49">
        <v>0</v>
      </c>
      <c r="W46" s="49">
        <v>0</v>
      </c>
      <c r="X46" s="49">
        <v>0</v>
      </c>
      <c r="Y46" s="61">
        <v>85</v>
      </c>
      <c r="Z46" s="61">
        <v>85</v>
      </c>
      <c r="AA46" s="49">
        <f t="shared" si="11"/>
        <v>100</v>
      </c>
      <c r="AB46" s="54">
        <v>16.4</v>
      </c>
      <c r="AC46" s="54">
        <v>0</v>
      </c>
      <c r="AD46" s="54">
        <v>16.4</v>
      </c>
      <c r="AE46" s="61"/>
      <c r="AF46" s="61"/>
      <c r="AG46" s="61"/>
      <c r="AH46" s="61"/>
      <c r="AI46" s="61"/>
      <c r="AJ46" s="61"/>
      <c r="AK46" s="61"/>
      <c r="AL46" s="61"/>
      <c r="AM46" s="62">
        <v>3500</v>
      </c>
      <c r="AN46" s="62">
        <v>3500</v>
      </c>
      <c r="AO46" s="61"/>
      <c r="AP46" s="61"/>
      <c r="AQ46" s="61"/>
      <c r="AR46" s="61"/>
      <c r="AS46" s="61"/>
      <c r="AT46" s="61"/>
      <c r="AU46" s="62">
        <v>25</v>
      </c>
      <c r="AV46" s="61">
        <v>25</v>
      </c>
      <c r="AW46" s="49">
        <f t="shared" si="12"/>
        <v>100</v>
      </c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55">
        <f t="shared" si="17"/>
        <v>3684.1</v>
      </c>
      <c r="BK46" s="49">
        <f t="shared" si="18"/>
        <v>3684.1</v>
      </c>
      <c r="BL46" s="61"/>
      <c r="BM46" s="61"/>
      <c r="BN46" s="61"/>
      <c r="BO46" s="61"/>
      <c r="BP46" s="61"/>
      <c r="BQ46" s="61"/>
      <c r="BR46" s="61"/>
      <c r="BS46" s="61"/>
      <c r="BT46" s="55">
        <f t="shared" si="19"/>
        <v>0</v>
      </c>
      <c r="BU46" s="55">
        <f t="shared" si="20"/>
        <v>0</v>
      </c>
      <c r="BV46" s="71"/>
    </row>
    <row r="47" spans="1:74" ht="18" customHeight="1">
      <c r="A47" s="3"/>
      <c r="B47" s="3">
        <v>37</v>
      </c>
      <c r="C47" s="21" t="s">
        <v>77</v>
      </c>
      <c r="D47" s="60">
        <v>0</v>
      </c>
      <c r="E47" s="60">
        <v>0</v>
      </c>
      <c r="F47" s="50">
        <f t="shared" si="15"/>
        <v>5663.4</v>
      </c>
      <c r="G47" s="50">
        <f t="shared" si="7"/>
        <v>5509</v>
      </c>
      <c r="H47" s="49">
        <f t="shared" si="16"/>
        <v>97.2737224988523</v>
      </c>
      <c r="I47" s="55">
        <f aca="true" t="shared" si="21" ref="I47:J78">F47-AK47-AM47-AO47-AQ47-BF47-BL47-BN47</f>
        <v>1863.3999999999996</v>
      </c>
      <c r="J47" s="49">
        <f t="shared" si="21"/>
        <v>1709</v>
      </c>
      <c r="K47" s="49">
        <f t="shared" si="8"/>
        <v>91.71407105291405</v>
      </c>
      <c r="L47" s="55"/>
      <c r="M47" s="49">
        <v>0</v>
      </c>
      <c r="N47" s="49"/>
      <c r="O47" s="49" t="e">
        <f t="shared" si="9"/>
        <v>#DIV/0!</v>
      </c>
      <c r="P47" s="25">
        <v>31.7</v>
      </c>
      <c r="Q47" s="59">
        <v>31.6</v>
      </c>
      <c r="R47" s="49">
        <f t="shared" si="10"/>
        <v>99.6845425867508</v>
      </c>
      <c r="S47" s="79">
        <v>0.6</v>
      </c>
      <c r="T47" s="79">
        <v>0.6</v>
      </c>
      <c r="U47" s="52">
        <f t="shared" si="13"/>
        <v>100</v>
      </c>
      <c r="V47" s="49">
        <v>0.6</v>
      </c>
      <c r="W47" s="49">
        <v>0</v>
      </c>
      <c r="X47" s="49">
        <v>0.6</v>
      </c>
      <c r="Y47" s="61">
        <v>46.3</v>
      </c>
      <c r="Z47" s="61">
        <v>46.2</v>
      </c>
      <c r="AA47" s="49">
        <f t="shared" si="11"/>
        <v>99.78401727861772</v>
      </c>
      <c r="AB47" s="54">
        <v>15.8</v>
      </c>
      <c r="AC47" s="54">
        <v>0</v>
      </c>
      <c r="AD47" s="54">
        <v>15.8</v>
      </c>
      <c r="AE47" s="61"/>
      <c r="AF47" s="61"/>
      <c r="AG47" s="61"/>
      <c r="AH47" s="61"/>
      <c r="AI47" s="61"/>
      <c r="AJ47" s="61"/>
      <c r="AK47" s="61"/>
      <c r="AL47" s="61"/>
      <c r="AM47" s="62">
        <v>3500</v>
      </c>
      <c r="AN47" s="62">
        <v>3500</v>
      </c>
      <c r="AO47" s="61"/>
      <c r="AP47" s="61"/>
      <c r="AQ47" s="61"/>
      <c r="AR47" s="61"/>
      <c r="AS47" s="61"/>
      <c r="AT47" s="61"/>
      <c r="AU47" s="62">
        <v>1785.4</v>
      </c>
      <c r="AV47" s="61">
        <v>1631.2</v>
      </c>
      <c r="AW47" s="49">
        <f t="shared" si="12"/>
        <v>91.36327993726896</v>
      </c>
      <c r="AX47" s="61"/>
      <c r="AY47" s="61"/>
      <c r="AZ47" s="61"/>
      <c r="BA47" s="61"/>
      <c r="BB47" s="61"/>
      <c r="BC47" s="61"/>
      <c r="BD47" s="61"/>
      <c r="BE47" s="61"/>
      <c r="BF47" s="61">
        <v>300</v>
      </c>
      <c r="BG47" s="61">
        <v>300</v>
      </c>
      <c r="BH47" s="61"/>
      <c r="BI47" s="61"/>
      <c r="BJ47" s="55">
        <f t="shared" si="17"/>
        <v>5663.4</v>
      </c>
      <c r="BK47" s="49">
        <f t="shared" si="18"/>
        <v>5509</v>
      </c>
      <c r="BL47" s="61"/>
      <c r="BM47" s="61"/>
      <c r="BN47" s="61"/>
      <c r="BO47" s="61"/>
      <c r="BP47" s="61"/>
      <c r="BQ47" s="61"/>
      <c r="BR47" s="61"/>
      <c r="BS47" s="61"/>
      <c r="BT47" s="55">
        <f t="shared" si="19"/>
        <v>0</v>
      </c>
      <c r="BU47" s="55">
        <f t="shared" si="20"/>
        <v>0</v>
      </c>
      <c r="BV47" s="71"/>
    </row>
    <row r="48" spans="1:74" ht="18" customHeight="1">
      <c r="A48" s="3"/>
      <c r="B48" s="3">
        <v>38</v>
      </c>
      <c r="C48" s="36" t="s">
        <v>78</v>
      </c>
      <c r="D48" s="60">
        <v>34224.7</v>
      </c>
      <c r="E48" s="60">
        <v>0</v>
      </c>
      <c r="F48" s="50">
        <f t="shared" si="15"/>
        <v>404835.7</v>
      </c>
      <c r="G48" s="50">
        <f t="shared" si="7"/>
        <v>423914.6</v>
      </c>
      <c r="H48" s="49">
        <f t="shared" si="16"/>
        <v>104.71275137049425</v>
      </c>
      <c r="I48" s="55">
        <f t="shared" si="21"/>
        <v>51975.000000000015</v>
      </c>
      <c r="J48" s="49">
        <f t="shared" si="21"/>
        <v>71054.09999999998</v>
      </c>
      <c r="K48" s="49">
        <f t="shared" si="8"/>
        <v>136.70822510822504</v>
      </c>
      <c r="L48" s="55"/>
      <c r="M48" s="49">
        <v>5900</v>
      </c>
      <c r="N48" s="49">
        <v>5900</v>
      </c>
      <c r="O48" s="49">
        <f t="shared" si="9"/>
        <v>100</v>
      </c>
      <c r="P48" s="25">
        <v>6400</v>
      </c>
      <c r="Q48" s="59">
        <v>8154.6</v>
      </c>
      <c r="R48" s="49">
        <f t="shared" si="10"/>
        <v>127.415625</v>
      </c>
      <c r="S48" s="79">
        <v>451.5</v>
      </c>
      <c r="T48" s="79">
        <v>451.5</v>
      </c>
      <c r="U48" s="52">
        <f t="shared" si="13"/>
        <v>100</v>
      </c>
      <c r="V48" s="49">
        <v>451.5</v>
      </c>
      <c r="W48" s="49">
        <v>0</v>
      </c>
      <c r="X48" s="49">
        <v>451.5</v>
      </c>
      <c r="Y48" s="61">
        <v>17800</v>
      </c>
      <c r="Z48" s="61">
        <v>31375.7</v>
      </c>
      <c r="AA48" s="49">
        <f t="shared" si="11"/>
        <v>176.2679775280899</v>
      </c>
      <c r="AB48" s="54">
        <v>1919.1</v>
      </c>
      <c r="AC48" s="54">
        <v>0</v>
      </c>
      <c r="AD48" s="54">
        <v>1919.1</v>
      </c>
      <c r="AE48" s="61">
        <v>8175</v>
      </c>
      <c r="AF48" s="61">
        <v>9786.4</v>
      </c>
      <c r="AG48" s="61">
        <v>5300</v>
      </c>
      <c r="AH48" s="61">
        <v>5622</v>
      </c>
      <c r="AI48" s="61"/>
      <c r="AJ48" s="61"/>
      <c r="AK48" s="61"/>
      <c r="AL48" s="61"/>
      <c r="AM48" s="62">
        <v>282513</v>
      </c>
      <c r="AN48" s="61">
        <v>282513</v>
      </c>
      <c r="AO48" s="61">
        <v>3047</v>
      </c>
      <c r="AP48" s="61">
        <v>3047</v>
      </c>
      <c r="AQ48" s="61"/>
      <c r="AR48" s="61"/>
      <c r="AS48" s="61">
        <v>3100</v>
      </c>
      <c r="AT48" s="61">
        <v>3412.1</v>
      </c>
      <c r="AU48" s="62">
        <v>2800</v>
      </c>
      <c r="AV48" s="61">
        <v>3904.3</v>
      </c>
      <c r="AW48" s="49">
        <f t="shared" si="12"/>
        <v>139.43928571428572</v>
      </c>
      <c r="AX48" s="61"/>
      <c r="AY48" s="61"/>
      <c r="AZ48" s="61"/>
      <c r="BA48" s="61"/>
      <c r="BB48" s="61">
        <v>2000</v>
      </c>
      <c r="BC48" s="61">
        <v>2000</v>
      </c>
      <c r="BD48" s="61"/>
      <c r="BE48" s="61"/>
      <c r="BF48" s="61">
        <v>2300.7</v>
      </c>
      <c r="BG48" s="61">
        <v>2300.5</v>
      </c>
      <c r="BH48" s="61">
        <v>500</v>
      </c>
      <c r="BI48" s="61">
        <v>899</v>
      </c>
      <c r="BJ48" s="55">
        <f t="shared" si="17"/>
        <v>339835.7</v>
      </c>
      <c r="BK48" s="49">
        <f t="shared" si="18"/>
        <v>358914.6</v>
      </c>
      <c r="BL48" s="61">
        <v>65000</v>
      </c>
      <c r="BM48" s="61">
        <v>65000</v>
      </c>
      <c r="BN48" s="61"/>
      <c r="BO48" s="61"/>
      <c r="BP48" s="61"/>
      <c r="BQ48" s="61"/>
      <c r="BR48" s="61">
        <v>20000</v>
      </c>
      <c r="BS48" s="61"/>
      <c r="BT48" s="55">
        <f t="shared" si="19"/>
        <v>85000</v>
      </c>
      <c r="BU48" s="55">
        <f t="shared" si="20"/>
        <v>65000</v>
      </c>
      <c r="BV48" s="71"/>
    </row>
    <row r="49" spans="1:74" ht="18" customHeight="1">
      <c r="A49" s="3"/>
      <c r="B49" s="3">
        <v>39</v>
      </c>
      <c r="C49" s="21" t="s">
        <v>79</v>
      </c>
      <c r="D49" s="60">
        <v>1.3</v>
      </c>
      <c r="E49" s="60">
        <v>0</v>
      </c>
      <c r="F49" s="50">
        <f t="shared" si="15"/>
        <v>21793.8</v>
      </c>
      <c r="G49" s="50">
        <f t="shared" si="7"/>
        <v>20399.9</v>
      </c>
      <c r="H49" s="49">
        <f t="shared" si="16"/>
        <v>93.6041442979196</v>
      </c>
      <c r="I49" s="55">
        <f t="shared" si="21"/>
        <v>5373.5</v>
      </c>
      <c r="J49" s="49">
        <f t="shared" si="21"/>
        <v>3979.600000000002</v>
      </c>
      <c r="K49" s="49">
        <f t="shared" si="8"/>
        <v>74.05973760119107</v>
      </c>
      <c r="L49" s="55"/>
      <c r="M49" s="49">
        <v>0</v>
      </c>
      <c r="N49" s="49"/>
      <c r="O49" s="49" t="e">
        <f t="shared" si="9"/>
        <v>#DIV/0!</v>
      </c>
      <c r="P49" s="25">
        <v>2740</v>
      </c>
      <c r="Q49" s="58">
        <v>2750.4</v>
      </c>
      <c r="R49" s="49">
        <f t="shared" si="10"/>
        <v>100.37956204379563</v>
      </c>
      <c r="S49" s="79">
        <v>1000</v>
      </c>
      <c r="T49" s="79">
        <v>1000</v>
      </c>
      <c r="U49" s="52">
        <f t="shared" si="13"/>
        <v>100</v>
      </c>
      <c r="V49" s="49">
        <v>1568.6000000000001</v>
      </c>
      <c r="W49" s="49">
        <v>1205.3</v>
      </c>
      <c r="X49" s="49">
        <v>1000</v>
      </c>
      <c r="Y49" s="61">
        <v>475.5</v>
      </c>
      <c r="Z49" s="61">
        <v>178.8</v>
      </c>
      <c r="AA49" s="49">
        <f t="shared" si="11"/>
        <v>37.602523659305994</v>
      </c>
      <c r="AB49" s="54">
        <v>600</v>
      </c>
      <c r="AC49" s="54">
        <v>416</v>
      </c>
      <c r="AD49" s="54">
        <v>187.2</v>
      </c>
      <c r="AE49" s="61">
        <v>60</v>
      </c>
      <c r="AF49" s="61">
        <v>60</v>
      </c>
      <c r="AG49" s="61"/>
      <c r="AH49" s="61"/>
      <c r="AI49" s="61"/>
      <c r="AJ49" s="61"/>
      <c r="AK49" s="61"/>
      <c r="AL49" s="61"/>
      <c r="AM49" s="62">
        <v>16120.3</v>
      </c>
      <c r="AN49" s="61">
        <v>16120.3</v>
      </c>
      <c r="AO49" s="61"/>
      <c r="AP49" s="61"/>
      <c r="AQ49" s="61"/>
      <c r="AR49" s="61"/>
      <c r="AS49" s="61">
        <v>1188</v>
      </c>
      <c r="AT49" s="61">
        <v>891</v>
      </c>
      <c r="AU49" s="62">
        <v>760</v>
      </c>
      <c r="AV49" s="61">
        <v>99.4</v>
      </c>
      <c r="AW49" s="49">
        <f t="shared" si="12"/>
        <v>13.078947368421053</v>
      </c>
      <c r="AX49" s="61"/>
      <c r="AY49" s="61"/>
      <c r="AZ49" s="61"/>
      <c r="BA49" s="61"/>
      <c r="BB49" s="61"/>
      <c r="BC49" s="61"/>
      <c r="BD49" s="61"/>
      <c r="BE49" s="61"/>
      <c r="BF49" s="61">
        <v>300</v>
      </c>
      <c r="BG49" s="61">
        <v>300</v>
      </c>
      <c r="BH49" s="61">
        <v>150</v>
      </c>
      <c r="BI49" s="61"/>
      <c r="BJ49" s="55">
        <f t="shared" si="17"/>
        <v>21793.8</v>
      </c>
      <c r="BK49" s="49">
        <f t="shared" si="18"/>
        <v>20399.9</v>
      </c>
      <c r="BL49" s="61"/>
      <c r="BM49" s="61"/>
      <c r="BN49" s="61"/>
      <c r="BO49" s="61"/>
      <c r="BP49" s="61"/>
      <c r="BQ49" s="61"/>
      <c r="BR49" s="61">
        <v>500</v>
      </c>
      <c r="BS49" s="61">
        <v>500</v>
      </c>
      <c r="BT49" s="55">
        <f t="shared" si="19"/>
        <v>500</v>
      </c>
      <c r="BU49" s="55">
        <f t="shared" si="20"/>
        <v>500</v>
      </c>
      <c r="BV49" s="71"/>
    </row>
    <row r="50" spans="1:74" ht="18" customHeight="1">
      <c r="A50" s="3"/>
      <c r="B50" s="3">
        <v>40</v>
      </c>
      <c r="C50" s="21" t="s">
        <v>80</v>
      </c>
      <c r="D50" s="60">
        <v>0</v>
      </c>
      <c r="E50" s="60">
        <v>0</v>
      </c>
      <c r="F50" s="50">
        <f t="shared" si="15"/>
        <v>5977</v>
      </c>
      <c r="G50" s="50">
        <f t="shared" si="7"/>
        <v>5748.2</v>
      </c>
      <c r="H50" s="49">
        <f t="shared" si="16"/>
        <v>96.17199263844738</v>
      </c>
      <c r="I50" s="55">
        <f t="shared" si="21"/>
        <v>2177</v>
      </c>
      <c r="J50" s="49">
        <f t="shared" si="21"/>
        <v>1948.1999999999998</v>
      </c>
      <c r="K50" s="49">
        <f t="shared" si="8"/>
        <v>89.49012402388607</v>
      </c>
      <c r="L50" s="55"/>
      <c r="M50" s="49">
        <v>32</v>
      </c>
      <c r="N50" s="49">
        <v>39.7</v>
      </c>
      <c r="O50" s="49">
        <f t="shared" si="9"/>
        <v>124.06250000000001</v>
      </c>
      <c r="P50" s="25">
        <v>1001</v>
      </c>
      <c r="Q50" s="58">
        <v>1001.7</v>
      </c>
      <c r="R50" s="49">
        <f t="shared" si="10"/>
        <v>100.06993006993008</v>
      </c>
      <c r="S50" s="79">
        <v>300</v>
      </c>
      <c r="T50" s="79">
        <v>300</v>
      </c>
      <c r="U50" s="52">
        <f t="shared" si="13"/>
        <v>100</v>
      </c>
      <c r="V50" s="49">
        <v>920.3</v>
      </c>
      <c r="W50" s="49">
        <v>874.3</v>
      </c>
      <c r="X50" s="49">
        <v>300</v>
      </c>
      <c r="Y50" s="61"/>
      <c r="Z50" s="61"/>
      <c r="AA50" s="49" t="e">
        <f t="shared" si="11"/>
        <v>#DIV/0!</v>
      </c>
      <c r="AB50" s="54">
        <v>52</v>
      </c>
      <c r="AC50" s="54">
        <v>643</v>
      </c>
      <c r="AD50" s="54">
        <v>7.7</v>
      </c>
      <c r="AE50" s="61">
        <v>5</v>
      </c>
      <c r="AF50" s="61"/>
      <c r="AG50" s="61"/>
      <c r="AH50" s="61"/>
      <c r="AI50" s="61"/>
      <c r="AJ50" s="61"/>
      <c r="AK50" s="61"/>
      <c r="AL50" s="61"/>
      <c r="AM50" s="62">
        <v>3500</v>
      </c>
      <c r="AN50" s="61">
        <v>3500</v>
      </c>
      <c r="AO50" s="61"/>
      <c r="AP50" s="61"/>
      <c r="AQ50" s="61"/>
      <c r="AR50" s="61"/>
      <c r="AS50" s="61">
        <v>695</v>
      </c>
      <c r="AT50" s="61">
        <v>694.8</v>
      </c>
      <c r="AU50" s="62">
        <v>444</v>
      </c>
      <c r="AV50" s="61">
        <v>212</v>
      </c>
      <c r="AW50" s="49">
        <f t="shared" si="12"/>
        <v>47.74774774774775</v>
      </c>
      <c r="AX50" s="61"/>
      <c r="AY50" s="61"/>
      <c r="AZ50" s="61"/>
      <c r="BA50" s="61"/>
      <c r="BB50" s="61"/>
      <c r="BC50" s="61"/>
      <c r="BD50" s="61"/>
      <c r="BE50" s="61"/>
      <c r="BF50" s="61">
        <v>300</v>
      </c>
      <c r="BG50" s="61">
        <v>300</v>
      </c>
      <c r="BH50" s="61"/>
      <c r="BI50" s="61"/>
      <c r="BJ50" s="55">
        <f t="shared" si="17"/>
        <v>5977</v>
      </c>
      <c r="BK50" s="49">
        <f t="shared" si="18"/>
        <v>5748.2</v>
      </c>
      <c r="BL50" s="61"/>
      <c r="BM50" s="61"/>
      <c r="BN50" s="61"/>
      <c r="BO50" s="61"/>
      <c r="BP50" s="61"/>
      <c r="BQ50" s="61"/>
      <c r="BR50" s="61"/>
      <c r="BS50" s="61"/>
      <c r="BT50" s="55">
        <f t="shared" si="19"/>
        <v>0</v>
      </c>
      <c r="BU50" s="55">
        <f t="shared" si="20"/>
        <v>0</v>
      </c>
      <c r="BV50" s="71"/>
    </row>
    <row r="51" spans="1:74" ht="18" customHeight="1">
      <c r="A51" s="3"/>
      <c r="B51" s="3">
        <v>41</v>
      </c>
      <c r="C51" s="21" t="s">
        <v>81</v>
      </c>
      <c r="D51" s="60">
        <v>0</v>
      </c>
      <c r="E51" s="60">
        <v>544.3</v>
      </c>
      <c r="F51" s="50">
        <f t="shared" si="15"/>
        <v>7227.900000000001</v>
      </c>
      <c r="G51" s="50">
        <f t="shared" si="7"/>
        <v>5131.5</v>
      </c>
      <c r="H51" s="49">
        <f t="shared" si="16"/>
        <v>70.99572489934836</v>
      </c>
      <c r="I51" s="55">
        <f t="shared" si="21"/>
        <v>3067.9000000000005</v>
      </c>
      <c r="J51" s="49">
        <f t="shared" si="21"/>
        <v>1331.5</v>
      </c>
      <c r="K51" s="49">
        <f t="shared" si="8"/>
        <v>43.4010235014179</v>
      </c>
      <c r="L51" s="55"/>
      <c r="M51" s="49"/>
      <c r="N51" s="49"/>
      <c r="O51" s="49" t="e">
        <f t="shared" si="9"/>
        <v>#DIV/0!</v>
      </c>
      <c r="P51" s="25">
        <v>1423.3</v>
      </c>
      <c r="Q51" s="58">
        <v>579.9</v>
      </c>
      <c r="R51" s="49">
        <f t="shared" si="10"/>
        <v>40.74334293543174</v>
      </c>
      <c r="S51" s="79">
        <v>600</v>
      </c>
      <c r="T51" s="79">
        <v>600</v>
      </c>
      <c r="U51" s="52">
        <f t="shared" si="13"/>
        <v>100</v>
      </c>
      <c r="V51" s="49">
        <v>507.1999999999998</v>
      </c>
      <c r="W51" s="49">
        <v>2011.3</v>
      </c>
      <c r="X51" s="49">
        <v>600</v>
      </c>
      <c r="Y51" s="61">
        <v>69.8</v>
      </c>
      <c r="Z51" s="61">
        <v>48.8</v>
      </c>
      <c r="AA51" s="49">
        <f t="shared" si="11"/>
        <v>69.91404011461317</v>
      </c>
      <c r="AB51" s="54">
        <v>35</v>
      </c>
      <c r="AC51" s="54">
        <v>11.8</v>
      </c>
      <c r="AD51" s="54">
        <v>6.7</v>
      </c>
      <c r="AE51" s="61"/>
      <c r="AF51" s="61"/>
      <c r="AG51" s="61"/>
      <c r="AH51" s="61"/>
      <c r="AI51" s="61"/>
      <c r="AJ51" s="61"/>
      <c r="AK51" s="61"/>
      <c r="AL51" s="61"/>
      <c r="AM51" s="62">
        <v>3500</v>
      </c>
      <c r="AN51" s="61">
        <v>3500</v>
      </c>
      <c r="AO51" s="61"/>
      <c r="AP51" s="61"/>
      <c r="AQ51" s="61"/>
      <c r="AR51" s="61"/>
      <c r="AS51" s="61">
        <v>254.8</v>
      </c>
      <c r="AT51" s="61">
        <v>254.8</v>
      </c>
      <c r="AU51" s="61">
        <v>1320</v>
      </c>
      <c r="AV51" s="61">
        <v>448</v>
      </c>
      <c r="AW51" s="49">
        <f t="shared" si="12"/>
        <v>33.939393939393945</v>
      </c>
      <c r="AX51" s="61"/>
      <c r="AY51" s="61"/>
      <c r="AZ51" s="61"/>
      <c r="BA51" s="61"/>
      <c r="BB51" s="61"/>
      <c r="BC51" s="61"/>
      <c r="BD51" s="61"/>
      <c r="BE51" s="61"/>
      <c r="BF51" s="61">
        <v>660</v>
      </c>
      <c r="BG51" s="61">
        <v>300</v>
      </c>
      <c r="BH51" s="61"/>
      <c r="BI51" s="61"/>
      <c r="BJ51" s="55">
        <f t="shared" si="17"/>
        <v>7227.900000000001</v>
      </c>
      <c r="BK51" s="49">
        <f t="shared" si="18"/>
        <v>5131.5</v>
      </c>
      <c r="BL51" s="61"/>
      <c r="BM51" s="61"/>
      <c r="BN51" s="61"/>
      <c r="BO51" s="61"/>
      <c r="BP51" s="61"/>
      <c r="BQ51" s="61"/>
      <c r="BR51" s="61"/>
      <c r="BS51" s="61"/>
      <c r="BT51" s="55">
        <f t="shared" si="19"/>
        <v>0</v>
      </c>
      <c r="BU51" s="55">
        <f t="shared" si="20"/>
        <v>0</v>
      </c>
      <c r="BV51" s="71"/>
    </row>
    <row r="52" spans="1:74" ht="18" customHeight="1">
      <c r="A52" s="3"/>
      <c r="B52" s="3">
        <v>42</v>
      </c>
      <c r="C52" s="21" t="s">
        <v>82</v>
      </c>
      <c r="D52" s="60">
        <v>105.7</v>
      </c>
      <c r="E52" s="60">
        <v>838.5</v>
      </c>
      <c r="F52" s="50">
        <f t="shared" si="15"/>
        <v>19064.5</v>
      </c>
      <c r="G52" s="50">
        <f t="shared" si="7"/>
        <v>18337.3</v>
      </c>
      <c r="H52" s="49">
        <f t="shared" si="16"/>
        <v>96.18558052925594</v>
      </c>
      <c r="I52" s="55">
        <f t="shared" si="21"/>
        <v>8282.7</v>
      </c>
      <c r="J52" s="49">
        <f t="shared" si="21"/>
        <v>7555.5</v>
      </c>
      <c r="K52" s="49">
        <f t="shared" si="8"/>
        <v>91.2202542649136</v>
      </c>
      <c r="L52" s="55"/>
      <c r="M52" s="49"/>
      <c r="N52" s="49"/>
      <c r="O52" s="49" t="e">
        <f t="shared" si="9"/>
        <v>#DIV/0!</v>
      </c>
      <c r="P52" s="25">
        <v>4000.3</v>
      </c>
      <c r="Q52" s="58">
        <v>4000.5</v>
      </c>
      <c r="R52" s="49">
        <f t="shared" si="10"/>
        <v>100.00499962502812</v>
      </c>
      <c r="S52" s="79">
        <v>133</v>
      </c>
      <c r="T52" s="79">
        <v>133</v>
      </c>
      <c r="U52" s="52">
        <f t="shared" si="13"/>
        <v>100</v>
      </c>
      <c r="V52" s="49">
        <v>17215.3</v>
      </c>
      <c r="W52" s="49">
        <v>12993.500000000002</v>
      </c>
      <c r="X52" s="49">
        <v>133</v>
      </c>
      <c r="Y52" s="61">
        <v>390</v>
      </c>
      <c r="Z52" s="61">
        <v>399.6</v>
      </c>
      <c r="AA52" s="49">
        <f t="shared" si="11"/>
        <v>102.46153846153847</v>
      </c>
      <c r="AB52" s="54">
        <v>340</v>
      </c>
      <c r="AC52" s="54">
        <v>213.4</v>
      </c>
      <c r="AD52" s="54">
        <v>39.8</v>
      </c>
      <c r="AE52" s="61">
        <v>260</v>
      </c>
      <c r="AF52" s="61">
        <v>231</v>
      </c>
      <c r="AG52" s="61"/>
      <c r="AH52" s="61"/>
      <c r="AI52" s="61"/>
      <c r="AJ52" s="61"/>
      <c r="AK52" s="61"/>
      <c r="AL52" s="61"/>
      <c r="AM52" s="62">
        <v>10481.8</v>
      </c>
      <c r="AN52" s="61">
        <v>10481.8</v>
      </c>
      <c r="AO52" s="61"/>
      <c r="AP52" s="61"/>
      <c r="AQ52" s="61"/>
      <c r="AR52" s="61"/>
      <c r="AS52" s="61"/>
      <c r="AT52" s="61"/>
      <c r="AU52" s="62">
        <v>1032.4</v>
      </c>
      <c r="AV52" s="61">
        <v>789.4</v>
      </c>
      <c r="AW52" s="49">
        <f t="shared" si="12"/>
        <v>76.46261139093373</v>
      </c>
      <c r="AX52" s="61"/>
      <c r="AY52" s="61"/>
      <c r="AZ52" s="61"/>
      <c r="BA52" s="61"/>
      <c r="BB52" s="61"/>
      <c r="BC52" s="61"/>
      <c r="BD52" s="61"/>
      <c r="BE52" s="61"/>
      <c r="BF52" s="61">
        <v>300</v>
      </c>
      <c r="BG52" s="61">
        <v>300</v>
      </c>
      <c r="BH52" s="61">
        <v>2600</v>
      </c>
      <c r="BI52" s="61">
        <v>2135</v>
      </c>
      <c r="BJ52" s="55">
        <f t="shared" si="17"/>
        <v>19064.5</v>
      </c>
      <c r="BK52" s="49">
        <f t="shared" si="18"/>
        <v>18337.3</v>
      </c>
      <c r="BL52" s="61"/>
      <c r="BM52" s="61"/>
      <c r="BN52" s="61"/>
      <c r="BO52" s="61"/>
      <c r="BP52" s="61">
        <v>0</v>
      </c>
      <c r="BQ52" s="61"/>
      <c r="BR52" s="61"/>
      <c r="BS52" s="61"/>
      <c r="BT52" s="55">
        <f t="shared" si="19"/>
        <v>0</v>
      </c>
      <c r="BU52" s="55">
        <f t="shared" si="20"/>
        <v>0</v>
      </c>
      <c r="BV52" s="71"/>
    </row>
    <row r="53" spans="1:74" ht="18" customHeight="1">
      <c r="A53" s="3"/>
      <c r="B53" s="3">
        <v>43</v>
      </c>
      <c r="C53" s="21" t="s">
        <v>83</v>
      </c>
      <c r="D53" s="60">
        <v>851.6</v>
      </c>
      <c r="E53" s="60">
        <v>0</v>
      </c>
      <c r="F53" s="50">
        <f t="shared" si="15"/>
        <v>36341.3</v>
      </c>
      <c r="G53" s="50">
        <f t="shared" si="7"/>
        <v>34449.7</v>
      </c>
      <c r="H53" s="49">
        <f t="shared" si="16"/>
        <v>94.79490276902585</v>
      </c>
      <c r="I53" s="55">
        <f t="shared" si="21"/>
        <v>12150.300000000003</v>
      </c>
      <c r="J53" s="49">
        <f t="shared" si="21"/>
        <v>10258.699999999997</v>
      </c>
      <c r="K53" s="49">
        <f t="shared" si="8"/>
        <v>84.4316601236183</v>
      </c>
      <c r="L53" s="55"/>
      <c r="M53" s="49">
        <v>138.8</v>
      </c>
      <c r="N53" s="49"/>
      <c r="O53" s="49">
        <f t="shared" si="9"/>
        <v>0</v>
      </c>
      <c r="P53" s="25">
        <v>6884.3</v>
      </c>
      <c r="Q53" s="58">
        <v>6885.3</v>
      </c>
      <c r="R53" s="49">
        <f t="shared" si="10"/>
        <v>100.01452580509276</v>
      </c>
      <c r="S53" s="79">
        <v>630</v>
      </c>
      <c r="T53" s="79">
        <v>630</v>
      </c>
      <c r="U53" s="52">
        <f t="shared" si="13"/>
        <v>100</v>
      </c>
      <c r="V53" s="49">
        <v>8432.5</v>
      </c>
      <c r="W53" s="49">
        <v>6393.099999999999</v>
      </c>
      <c r="X53" s="49">
        <v>630</v>
      </c>
      <c r="Y53" s="61">
        <v>1444.2</v>
      </c>
      <c r="Z53" s="61">
        <v>1007</v>
      </c>
      <c r="AA53" s="49">
        <f t="shared" si="11"/>
        <v>69.72718460047085</v>
      </c>
      <c r="AB53" s="54">
        <v>3687.7</v>
      </c>
      <c r="AC53" s="54">
        <v>1987.9</v>
      </c>
      <c r="AD53" s="54">
        <v>195.8</v>
      </c>
      <c r="AE53" s="61">
        <v>600</v>
      </c>
      <c r="AF53" s="61"/>
      <c r="AG53" s="61"/>
      <c r="AH53" s="61"/>
      <c r="AI53" s="61"/>
      <c r="AJ53" s="61"/>
      <c r="AK53" s="61"/>
      <c r="AL53" s="61"/>
      <c r="AM53" s="62">
        <v>21966.2</v>
      </c>
      <c r="AN53" s="61">
        <v>21966.2</v>
      </c>
      <c r="AO53" s="61">
        <v>1324.8</v>
      </c>
      <c r="AP53" s="61">
        <v>1324.8</v>
      </c>
      <c r="AQ53" s="61"/>
      <c r="AR53" s="61"/>
      <c r="AS53" s="61">
        <v>120</v>
      </c>
      <c r="AT53" s="61">
        <v>6.9</v>
      </c>
      <c r="AU53" s="62">
        <v>2948</v>
      </c>
      <c r="AV53" s="61">
        <v>2359.5</v>
      </c>
      <c r="AW53" s="49">
        <f t="shared" si="12"/>
        <v>80.03731343283582</v>
      </c>
      <c r="AX53" s="61"/>
      <c r="AY53" s="61"/>
      <c r="AZ53" s="61"/>
      <c r="BA53" s="61"/>
      <c r="BB53" s="61"/>
      <c r="BC53" s="61"/>
      <c r="BD53" s="61"/>
      <c r="BE53" s="61"/>
      <c r="BF53" s="61">
        <v>900</v>
      </c>
      <c r="BG53" s="61">
        <v>900</v>
      </c>
      <c r="BH53" s="61">
        <v>15</v>
      </c>
      <c r="BI53" s="61">
        <v>0</v>
      </c>
      <c r="BJ53" s="55">
        <f t="shared" si="17"/>
        <v>36341.3</v>
      </c>
      <c r="BK53" s="49">
        <f t="shared" si="18"/>
        <v>34449.7</v>
      </c>
      <c r="BL53" s="61"/>
      <c r="BM53" s="61"/>
      <c r="BN53" s="61"/>
      <c r="BO53" s="61"/>
      <c r="BP53" s="61"/>
      <c r="BQ53" s="61"/>
      <c r="BR53" s="61"/>
      <c r="BS53" s="61"/>
      <c r="BT53" s="55">
        <f t="shared" si="19"/>
        <v>0</v>
      </c>
      <c r="BU53" s="55">
        <f t="shared" si="20"/>
        <v>0</v>
      </c>
      <c r="BV53" s="71"/>
    </row>
    <row r="54" spans="1:74" ht="18" customHeight="1">
      <c r="A54" s="3"/>
      <c r="B54" s="3">
        <v>44</v>
      </c>
      <c r="C54" s="21" t="s">
        <v>84</v>
      </c>
      <c r="D54" s="60">
        <v>1138.7</v>
      </c>
      <c r="E54" s="60">
        <v>512.7</v>
      </c>
      <c r="F54" s="50">
        <f t="shared" si="15"/>
        <v>7499.799999999999</v>
      </c>
      <c r="G54" s="50">
        <f t="shared" si="7"/>
        <v>6348.5</v>
      </c>
      <c r="H54" s="49">
        <f t="shared" si="16"/>
        <v>84.6489239713059</v>
      </c>
      <c r="I54" s="55">
        <f t="shared" si="21"/>
        <v>2888.1999999999994</v>
      </c>
      <c r="J54" s="49">
        <f t="shared" si="21"/>
        <v>2096.9</v>
      </c>
      <c r="K54" s="49">
        <f t="shared" si="8"/>
        <v>72.60231285922029</v>
      </c>
      <c r="L54" s="55"/>
      <c r="M54" s="49">
        <v>0</v>
      </c>
      <c r="N54" s="49"/>
      <c r="O54" s="49" t="e">
        <f t="shared" si="9"/>
        <v>#DIV/0!</v>
      </c>
      <c r="P54" s="25">
        <v>1335.1</v>
      </c>
      <c r="Q54" s="58">
        <v>1337.4</v>
      </c>
      <c r="R54" s="49">
        <f t="shared" si="10"/>
        <v>100.17227173994459</v>
      </c>
      <c r="S54" s="79">
        <v>120</v>
      </c>
      <c r="T54" s="79">
        <v>120</v>
      </c>
      <c r="U54" s="52">
        <f t="shared" si="13"/>
        <v>100</v>
      </c>
      <c r="V54" s="49">
        <v>2737.2</v>
      </c>
      <c r="W54" s="49">
        <v>2068.1000000000004</v>
      </c>
      <c r="X54" s="49">
        <v>120</v>
      </c>
      <c r="Y54" s="61">
        <v>133.1</v>
      </c>
      <c r="Z54" s="61">
        <v>132.7</v>
      </c>
      <c r="AA54" s="49">
        <f t="shared" si="11"/>
        <v>99.69947407963936</v>
      </c>
      <c r="AB54" s="54">
        <v>30</v>
      </c>
      <c r="AC54" s="54">
        <v>13.9</v>
      </c>
      <c r="AD54" s="54">
        <v>0</v>
      </c>
      <c r="AE54" s="61">
        <v>10</v>
      </c>
      <c r="AF54" s="61"/>
      <c r="AG54" s="61"/>
      <c r="AH54" s="61"/>
      <c r="AI54" s="61"/>
      <c r="AJ54" s="61"/>
      <c r="AK54" s="61"/>
      <c r="AL54" s="61"/>
      <c r="AM54" s="62">
        <v>3951.6</v>
      </c>
      <c r="AN54" s="61">
        <v>3951.6</v>
      </c>
      <c r="AO54" s="61"/>
      <c r="AP54" s="61"/>
      <c r="AQ54" s="61"/>
      <c r="AR54" s="61"/>
      <c r="AS54" s="61"/>
      <c r="AT54" s="61">
        <v>11</v>
      </c>
      <c r="AU54" s="62">
        <v>610</v>
      </c>
      <c r="AV54" s="61">
        <v>231.7</v>
      </c>
      <c r="AW54" s="49">
        <f t="shared" si="12"/>
        <v>37.983606557377044</v>
      </c>
      <c r="AX54" s="61"/>
      <c r="AY54" s="61"/>
      <c r="AZ54" s="61"/>
      <c r="BA54" s="61"/>
      <c r="BB54" s="61"/>
      <c r="BC54" s="61"/>
      <c r="BD54" s="61"/>
      <c r="BE54" s="61"/>
      <c r="BF54" s="61">
        <v>660</v>
      </c>
      <c r="BG54" s="61">
        <v>300</v>
      </c>
      <c r="BH54" s="61">
        <v>800</v>
      </c>
      <c r="BI54" s="61">
        <v>384.1</v>
      </c>
      <c r="BJ54" s="55">
        <f t="shared" si="17"/>
        <v>7499.799999999999</v>
      </c>
      <c r="BK54" s="49">
        <f t="shared" si="18"/>
        <v>6348.5</v>
      </c>
      <c r="BL54" s="61"/>
      <c r="BM54" s="61"/>
      <c r="BN54" s="61"/>
      <c r="BO54" s="61"/>
      <c r="BP54" s="61"/>
      <c r="BQ54" s="61"/>
      <c r="BR54" s="61"/>
      <c r="BS54" s="61"/>
      <c r="BT54" s="55">
        <f t="shared" si="19"/>
        <v>0</v>
      </c>
      <c r="BU54" s="55">
        <f t="shared" si="20"/>
        <v>0</v>
      </c>
      <c r="BV54" s="71"/>
    </row>
    <row r="55" spans="1:74" ht="18" customHeight="1">
      <c r="A55" s="3"/>
      <c r="B55" s="3">
        <v>45</v>
      </c>
      <c r="C55" s="21" t="s">
        <v>85</v>
      </c>
      <c r="D55" s="60">
        <v>112.8</v>
      </c>
      <c r="E55" s="60">
        <v>0</v>
      </c>
      <c r="F55" s="50">
        <f t="shared" si="15"/>
        <v>17764.4</v>
      </c>
      <c r="G55" s="50">
        <f t="shared" si="7"/>
        <v>17837.9</v>
      </c>
      <c r="H55" s="49">
        <f t="shared" si="16"/>
        <v>100.41374884600663</v>
      </c>
      <c r="I55" s="55">
        <f t="shared" si="21"/>
        <v>5143.500000000002</v>
      </c>
      <c r="J55" s="49">
        <f t="shared" si="21"/>
        <v>5217.000000000002</v>
      </c>
      <c r="K55" s="49">
        <f t="shared" si="8"/>
        <v>101.42898804316127</v>
      </c>
      <c r="L55" s="55"/>
      <c r="M55" s="49">
        <v>0</v>
      </c>
      <c r="N55" s="49"/>
      <c r="O55" s="49" t="e">
        <f t="shared" si="9"/>
        <v>#DIV/0!</v>
      </c>
      <c r="P55" s="25">
        <v>3425.3</v>
      </c>
      <c r="Q55" s="58">
        <v>3425.7</v>
      </c>
      <c r="R55" s="49">
        <f t="shared" si="10"/>
        <v>100.01167780924298</v>
      </c>
      <c r="S55" s="79">
        <v>1500</v>
      </c>
      <c r="T55" s="79">
        <v>1500</v>
      </c>
      <c r="U55" s="52">
        <f t="shared" si="13"/>
        <v>100</v>
      </c>
      <c r="V55" s="49">
        <v>6869.2</v>
      </c>
      <c r="W55" s="49">
        <v>5060</v>
      </c>
      <c r="X55" s="49">
        <v>1500</v>
      </c>
      <c r="Y55" s="61">
        <v>420.2</v>
      </c>
      <c r="Z55" s="61">
        <v>476.3</v>
      </c>
      <c r="AA55" s="49">
        <f t="shared" si="11"/>
        <v>113.35078534031415</v>
      </c>
      <c r="AB55" s="54">
        <v>335</v>
      </c>
      <c r="AC55" s="54">
        <v>207.6</v>
      </c>
      <c r="AD55" s="54">
        <v>102.1</v>
      </c>
      <c r="AE55" s="61">
        <v>46</v>
      </c>
      <c r="AF55" s="61">
        <v>63</v>
      </c>
      <c r="AG55" s="61"/>
      <c r="AH55" s="61"/>
      <c r="AI55" s="61"/>
      <c r="AJ55" s="61"/>
      <c r="AK55" s="61"/>
      <c r="AL55" s="61"/>
      <c r="AM55" s="62">
        <v>12320.9</v>
      </c>
      <c r="AN55" s="61">
        <v>12320.9</v>
      </c>
      <c r="AO55" s="61"/>
      <c r="AP55" s="61"/>
      <c r="AQ55" s="61"/>
      <c r="AR55" s="61"/>
      <c r="AS55" s="61">
        <v>972</v>
      </c>
      <c r="AT55" s="61">
        <v>972</v>
      </c>
      <c r="AU55" s="62">
        <v>280</v>
      </c>
      <c r="AV55" s="61">
        <v>280</v>
      </c>
      <c r="AW55" s="49">
        <f t="shared" si="12"/>
        <v>100</v>
      </c>
      <c r="AX55" s="61"/>
      <c r="AY55" s="61"/>
      <c r="AZ55" s="61"/>
      <c r="BA55" s="61"/>
      <c r="BB55" s="61"/>
      <c r="BC55" s="61"/>
      <c r="BD55" s="61"/>
      <c r="BE55" s="61"/>
      <c r="BF55" s="61">
        <v>300</v>
      </c>
      <c r="BG55" s="61">
        <v>300</v>
      </c>
      <c r="BH55" s="61"/>
      <c r="BI55" s="61"/>
      <c r="BJ55" s="55">
        <f t="shared" si="17"/>
        <v>17764.4</v>
      </c>
      <c r="BK55" s="49">
        <f t="shared" si="18"/>
        <v>17837.9</v>
      </c>
      <c r="BL55" s="61"/>
      <c r="BM55" s="61"/>
      <c r="BN55" s="61"/>
      <c r="BO55" s="61"/>
      <c r="BP55" s="61">
        <v>0</v>
      </c>
      <c r="BQ55" s="61"/>
      <c r="BR55" s="61"/>
      <c r="BS55" s="61"/>
      <c r="BT55" s="55">
        <f t="shared" si="19"/>
        <v>0</v>
      </c>
      <c r="BU55" s="55">
        <f t="shared" si="20"/>
        <v>0</v>
      </c>
      <c r="BV55" s="71"/>
    </row>
    <row r="56" spans="1:74" ht="18" customHeight="1">
      <c r="A56" s="3"/>
      <c r="B56" s="3">
        <v>46</v>
      </c>
      <c r="C56" s="21" t="s">
        <v>86</v>
      </c>
      <c r="D56" s="60">
        <v>9160</v>
      </c>
      <c r="E56" s="60">
        <v>0</v>
      </c>
      <c r="F56" s="50">
        <f t="shared" si="15"/>
        <v>23272.500000000004</v>
      </c>
      <c r="G56" s="50">
        <f t="shared" si="7"/>
        <v>22400.600000000002</v>
      </c>
      <c r="H56" s="49">
        <f t="shared" si="16"/>
        <v>96.25351810076269</v>
      </c>
      <c r="I56" s="55">
        <f t="shared" si="21"/>
        <v>9807.600000000004</v>
      </c>
      <c r="J56" s="49">
        <f t="shared" si="21"/>
        <v>8935.700000000003</v>
      </c>
      <c r="K56" s="49">
        <f t="shared" si="8"/>
        <v>91.10995554467962</v>
      </c>
      <c r="L56" s="55"/>
      <c r="M56" s="49">
        <v>0</v>
      </c>
      <c r="N56" s="49"/>
      <c r="O56" s="49" t="e">
        <f t="shared" si="9"/>
        <v>#DIV/0!</v>
      </c>
      <c r="P56" s="25">
        <v>6293.3</v>
      </c>
      <c r="Q56" s="58">
        <v>6293.3</v>
      </c>
      <c r="R56" s="49">
        <f t="shared" si="10"/>
        <v>100</v>
      </c>
      <c r="S56" s="79">
        <v>0</v>
      </c>
      <c r="T56" s="79">
        <v>0</v>
      </c>
      <c r="U56" s="52"/>
      <c r="V56" s="49">
        <v>16350.6</v>
      </c>
      <c r="W56" s="49">
        <v>14269.300000000001</v>
      </c>
      <c r="X56" s="49">
        <v>0</v>
      </c>
      <c r="Y56" s="61">
        <v>460.5</v>
      </c>
      <c r="Z56" s="61">
        <v>476.8</v>
      </c>
      <c r="AA56" s="49">
        <f t="shared" si="11"/>
        <v>103.53963083604778</v>
      </c>
      <c r="AB56" s="54">
        <v>376.4</v>
      </c>
      <c r="AC56" s="54">
        <v>198.5</v>
      </c>
      <c r="AD56" s="54">
        <v>0</v>
      </c>
      <c r="AE56" s="61">
        <v>40</v>
      </c>
      <c r="AF56" s="61"/>
      <c r="AG56" s="61"/>
      <c r="AH56" s="61"/>
      <c r="AI56" s="61"/>
      <c r="AJ56" s="61"/>
      <c r="AK56" s="61"/>
      <c r="AL56" s="61"/>
      <c r="AM56" s="62">
        <v>13164.9</v>
      </c>
      <c r="AN56" s="61">
        <v>13164.9</v>
      </c>
      <c r="AO56" s="61"/>
      <c r="AP56" s="61"/>
      <c r="AQ56" s="61"/>
      <c r="AR56" s="61"/>
      <c r="AS56" s="61">
        <v>800.9</v>
      </c>
      <c r="AT56" s="61">
        <v>650.7</v>
      </c>
      <c r="AU56" s="62">
        <v>2212.9</v>
      </c>
      <c r="AV56" s="61">
        <v>1514.9</v>
      </c>
      <c r="AW56" s="49">
        <f t="shared" si="12"/>
        <v>68.45767996746352</v>
      </c>
      <c r="AX56" s="61"/>
      <c r="AY56" s="61"/>
      <c r="AZ56" s="61"/>
      <c r="BA56" s="61"/>
      <c r="BB56" s="61"/>
      <c r="BC56" s="61"/>
      <c r="BD56" s="61"/>
      <c r="BE56" s="61"/>
      <c r="BF56" s="61">
        <v>300</v>
      </c>
      <c r="BG56" s="61">
        <v>300</v>
      </c>
      <c r="BH56" s="61"/>
      <c r="BI56" s="61"/>
      <c r="BJ56" s="55">
        <f t="shared" si="17"/>
        <v>23272.500000000004</v>
      </c>
      <c r="BK56" s="49">
        <f t="shared" si="18"/>
        <v>22400.600000000002</v>
      </c>
      <c r="BL56" s="61"/>
      <c r="BM56" s="61"/>
      <c r="BN56" s="61"/>
      <c r="BO56" s="61"/>
      <c r="BP56" s="61"/>
      <c r="BQ56" s="61"/>
      <c r="BR56" s="61"/>
      <c r="BS56" s="61"/>
      <c r="BT56" s="55">
        <f t="shared" si="19"/>
        <v>0</v>
      </c>
      <c r="BU56" s="55">
        <f t="shared" si="20"/>
        <v>0</v>
      </c>
      <c r="BV56" s="71"/>
    </row>
    <row r="57" spans="1:74" ht="18" customHeight="1">
      <c r="A57" s="3"/>
      <c r="B57" s="3">
        <v>47</v>
      </c>
      <c r="C57" s="21" t="s">
        <v>87</v>
      </c>
      <c r="D57" s="60">
        <v>0</v>
      </c>
      <c r="E57" s="60">
        <v>0</v>
      </c>
      <c r="F57" s="50">
        <f t="shared" si="15"/>
        <v>11745.999999999998</v>
      </c>
      <c r="G57" s="50">
        <f t="shared" si="7"/>
        <v>10554.599999999999</v>
      </c>
      <c r="H57" s="49">
        <f t="shared" si="16"/>
        <v>89.8569725864124</v>
      </c>
      <c r="I57" s="55">
        <f t="shared" si="21"/>
        <v>3929.5999999999985</v>
      </c>
      <c r="J57" s="49">
        <f t="shared" si="21"/>
        <v>2738.199999999999</v>
      </c>
      <c r="K57" s="49">
        <f t="shared" si="8"/>
        <v>69.68139250814332</v>
      </c>
      <c r="L57" s="55"/>
      <c r="M57" s="49">
        <v>0</v>
      </c>
      <c r="N57" s="49"/>
      <c r="O57" s="49" t="e">
        <f t="shared" si="9"/>
        <v>#DIV/0!</v>
      </c>
      <c r="P57" s="25">
        <v>2973.7</v>
      </c>
      <c r="Q57" s="58">
        <v>2472</v>
      </c>
      <c r="R57" s="49">
        <f t="shared" si="10"/>
        <v>83.12876214816559</v>
      </c>
      <c r="S57" s="79">
        <v>1700</v>
      </c>
      <c r="T57" s="79">
        <v>1700</v>
      </c>
      <c r="U57" s="52">
        <f t="shared" si="13"/>
        <v>100</v>
      </c>
      <c r="V57" s="49">
        <v>5214.6</v>
      </c>
      <c r="W57" s="49">
        <v>5370.5</v>
      </c>
      <c r="X57" s="49">
        <v>1700</v>
      </c>
      <c r="Y57" s="61">
        <v>120.5</v>
      </c>
      <c r="Z57" s="61">
        <v>71.7</v>
      </c>
      <c r="AA57" s="49">
        <f t="shared" si="11"/>
        <v>59.50207468879668</v>
      </c>
      <c r="AB57" s="54">
        <v>267.8</v>
      </c>
      <c r="AC57" s="54">
        <v>162.2</v>
      </c>
      <c r="AD57" s="54">
        <v>14.9</v>
      </c>
      <c r="AE57" s="61">
        <v>100</v>
      </c>
      <c r="AF57" s="61">
        <v>14.5</v>
      </c>
      <c r="AG57" s="61"/>
      <c r="AH57" s="61"/>
      <c r="AI57" s="61"/>
      <c r="AJ57" s="61"/>
      <c r="AK57" s="61"/>
      <c r="AL57" s="61"/>
      <c r="AM57" s="62">
        <v>7516.4</v>
      </c>
      <c r="AN57" s="61">
        <v>7516.4</v>
      </c>
      <c r="AO57" s="61"/>
      <c r="AP57" s="61"/>
      <c r="AQ57" s="61"/>
      <c r="AR57" s="61"/>
      <c r="AS57" s="61"/>
      <c r="AT57" s="61"/>
      <c r="AU57" s="62">
        <v>635.4</v>
      </c>
      <c r="AV57" s="61">
        <v>180</v>
      </c>
      <c r="AW57" s="49">
        <f t="shared" si="12"/>
        <v>28.328611898016998</v>
      </c>
      <c r="AX57" s="61"/>
      <c r="AY57" s="61"/>
      <c r="AZ57" s="61"/>
      <c r="BA57" s="61"/>
      <c r="BB57" s="61"/>
      <c r="BC57" s="61"/>
      <c r="BD57" s="61"/>
      <c r="BE57" s="61"/>
      <c r="BF57" s="61">
        <v>300</v>
      </c>
      <c r="BG57" s="61">
        <v>300</v>
      </c>
      <c r="BH57" s="61">
        <v>100</v>
      </c>
      <c r="BI57" s="61"/>
      <c r="BJ57" s="55">
        <f t="shared" si="17"/>
        <v>11745.999999999998</v>
      </c>
      <c r="BK57" s="49">
        <f t="shared" si="18"/>
        <v>10554.599999999999</v>
      </c>
      <c r="BL57" s="61"/>
      <c r="BM57" s="61"/>
      <c r="BN57" s="62"/>
      <c r="BO57" s="61"/>
      <c r="BP57" s="61"/>
      <c r="BQ57" s="61"/>
      <c r="BR57" s="61"/>
      <c r="BS57" s="61"/>
      <c r="BT57" s="55">
        <f t="shared" si="19"/>
        <v>0</v>
      </c>
      <c r="BU57" s="55">
        <f t="shared" si="20"/>
        <v>0</v>
      </c>
      <c r="BV57" s="71"/>
    </row>
    <row r="58" spans="1:74" ht="18" customHeight="1">
      <c r="A58" s="3"/>
      <c r="B58" s="3">
        <v>48</v>
      </c>
      <c r="C58" s="21" t="s">
        <v>88</v>
      </c>
      <c r="D58" s="60">
        <v>236</v>
      </c>
      <c r="E58" s="60">
        <v>0</v>
      </c>
      <c r="F58" s="50">
        <f t="shared" si="15"/>
        <v>13522.2</v>
      </c>
      <c r="G58" s="50">
        <f t="shared" si="7"/>
        <v>13191</v>
      </c>
      <c r="H58" s="49">
        <f t="shared" si="16"/>
        <v>97.55069441363091</v>
      </c>
      <c r="I58" s="55">
        <f t="shared" si="21"/>
        <v>6234.000000000001</v>
      </c>
      <c r="J58" s="49">
        <f t="shared" si="21"/>
        <v>5902.8</v>
      </c>
      <c r="K58" s="49">
        <f t="shared" si="8"/>
        <v>94.68719923002887</v>
      </c>
      <c r="L58" s="55"/>
      <c r="M58" s="49">
        <v>0</v>
      </c>
      <c r="N58" s="49"/>
      <c r="O58" s="49" t="e">
        <f t="shared" si="9"/>
        <v>#DIV/0!</v>
      </c>
      <c r="P58" s="25">
        <v>2811.8</v>
      </c>
      <c r="Q58" s="58">
        <v>2811</v>
      </c>
      <c r="R58" s="49">
        <f t="shared" si="10"/>
        <v>99.97154847428693</v>
      </c>
      <c r="S58" s="79">
        <v>700</v>
      </c>
      <c r="T58" s="79">
        <v>700</v>
      </c>
      <c r="U58" s="52">
        <f t="shared" si="13"/>
        <v>100</v>
      </c>
      <c r="V58" s="49">
        <v>2213.2999999999997</v>
      </c>
      <c r="W58" s="49">
        <v>1206.4</v>
      </c>
      <c r="X58" s="49">
        <v>700</v>
      </c>
      <c r="Y58" s="61">
        <v>352.6</v>
      </c>
      <c r="Z58" s="61">
        <v>414.5</v>
      </c>
      <c r="AA58" s="49">
        <f t="shared" si="11"/>
        <v>117.55530346001133</v>
      </c>
      <c r="AB58" s="54">
        <v>234.5</v>
      </c>
      <c r="AC58" s="54">
        <v>10.8</v>
      </c>
      <c r="AD58" s="54">
        <v>0</v>
      </c>
      <c r="AE58" s="61">
        <v>50</v>
      </c>
      <c r="AF58" s="61"/>
      <c r="AG58" s="61"/>
      <c r="AH58" s="61"/>
      <c r="AI58" s="61"/>
      <c r="AJ58" s="61"/>
      <c r="AK58" s="61"/>
      <c r="AL58" s="61"/>
      <c r="AM58" s="62">
        <v>6988.2</v>
      </c>
      <c r="AN58" s="61">
        <v>6988.2</v>
      </c>
      <c r="AO58" s="61"/>
      <c r="AP58" s="61"/>
      <c r="AQ58" s="61"/>
      <c r="AR58" s="61"/>
      <c r="AS58" s="61">
        <v>916.8</v>
      </c>
      <c r="AT58" s="61">
        <v>574.5</v>
      </c>
      <c r="AU58" s="62">
        <v>2102.8</v>
      </c>
      <c r="AV58" s="61">
        <v>2102.8</v>
      </c>
      <c r="AW58" s="49">
        <f t="shared" si="12"/>
        <v>100</v>
      </c>
      <c r="AX58" s="61"/>
      <c r="AY58" s="61"/>
      <c r="AZ58" s="61"/>
      <c r="BA58" s="61"/>
      <c r="BB58" s="61"/>
      <c r="BC58" s="61"/>
      <c r="BD58" s="61"/>
      <c r="BE58" s="61"/>
      <c r="BF58" s="61">
        <v>300</v>
      </c>
      <c r="BG58" s="61">
        <v>300</v>
      </c>
      <c r="BH58" s="61"/>
      <c r="BI58" s="61"/>
      <c r="BJ58" s="55">
        <f t="shared" si="17"/>
        <v>13522.2</v>
      </c>
      <c r="BK58" s="49">
        <f t="shared" si="18"/>
        <v>13191</v>
      </c>
      <c r="BL58" s="61"/>
      <c r="BM58" s="61"/>
      <c r="BN58" s="62"/>
      <c r="BO58" s="61"/>
      <c r="BP58" s="61"/>
      <c r="BQ58" s="61"/>
      <c r="BR58" s="61">
        <v>420</v>
      </c>
      <c r="BS58" s="61">
        <v>420</v>
      </c>
      <c r="BT58" s="55">
        <f t="shared" si="19"/>
        <v>420</v>
      </c>
      <c r="BU58" s="55">
        <f t="shared" si="20"/>
        <v>420</v>
      </c>
      <c r="BV58" s="71"/>
    </row>
    <row r="59" spans="1:74" ht="18" customHeight="1">
      <c r="A59" s="3"/>
      <c r="B59" s="3">
        <v>49</v>
      </c>
      <c r="C59" s="21" t="s">
        <v>89</v>
      </c>
      <c r="D59" s="60">
        <v>0</v>
      </c>
      <c r="E59" s="60">
        <v>200</v>
      </c>
      <c r="F59" s="50">
        <f t="shared" si="15"/>
        <v>17154.7</v>
      </c>
      <c r="G59" s="50">
        <f t="shared" si="7"/>
        <v>17066</v>
      </c>
      <c r="H59" s="49">
        <f t="shared" si="16"/>
        <v>99.4829405352469</v>
      </c>
      <c r="I59" s="55">
        <f t="shared" si="21"/>
        <v>6263.700000000001</v>
      </c>
      <c r="J59" s="49">
        <f t="shared" si="21"/>
        <v>6175</v>
      </c>
      <c r="K59" s="49">
        <f t="shared" si="8"/>
        <v>98.58390408225169</v>
      </c>
      <c r="L59" s="55"/>
      <c r="M59" s="49">
        <v>0</v>
      </c>
      <c r="N59" s="49"/>
      <c r="O59" s="49" t="e">
        <f t="shared" si="9"/>
        <v>#DIV/0!</v>
      </c>
      <c r="P59" s="25">
        <v>3369.3</v>
      </c>
      <c r="Q59" s="58">
        <v>3362.5</v>
      </c>
      <c r="R59" s="49">
        <f t="shared" si="10"/>
        <v>99.79817766301605</v>
      </c>
      <c r="S59" s="79">
        <v>300</v>
      </c>
      <c r="T59" s="79">
        <v>300</v>
      </c>
      <c r="U59" s="52">
        <f t="shared" si="13"/>
        <v>100</v>
      </c>
      <c r="V59" s="49">
        <v>3428.3</v>
      </c>
      <c r="W59" s="49">
        <v>3097.5</v>
      </c>
      <c r="X59" s="49">
        <v>300</v>
      </c>
      <c r="Y59" s="61">
        <v>390.5</v>
      </c>
      <c r="Z59" s="61">
        <v>404.3</v>
      </c>
      <c r="AA59" s="49">
        <f t="shared" si="11"/>
        <v>103.53393085787452</v>
      </c>
      <c r="AB59" s="54">
        <v>1742.2</v>
      </c>
      <c r="AC59" s="54">
        <v>1011.4</v>
      </c>
      <c r="AD59" s="54">
        <v>20</v>
      </c>
      <c r="AE59" s="61">
        <v>80</v>
      </c>
      <c r="AF59" s="61"/>
      <c r="AG59" s="61"/>
      <c r="AH59" s="61"/>
      <c r="AI59" s="61"/>
      <c r="AJ59" s="61"/>
      <c r="AK59" s="61"/>
      <c r="AL59" s="61"/>
      <c r="AM59" s="62">
        <v>10591</v>
      </c>
      <c r="AN59" s="62">
        <v>10591</v>
      </c>
      <c r="AO59" s="61"/>
      <c r="AP59" s="61"/>
      <c r="AQ59" s="61"/>
      <c r="AR59" s="61"/>
      <c r="AS59" s="61">
        <v>608.5</v>
      </c>
      <c r="AT59" s="61">
        <v>608.2</v>
      </c>
      <c r="AU59" s="62">
        <v>1815.4</v>
      </c>
      <c r="AV59" s="61">
        <v>1800</v>
      </c>
      <c r="AW59" s="49">
        <f t="shared" si="12"/>
        <v>99.15170210421945</v>
      </c>
      <c r="AX59" s="61"/>
      <c r="AY59" s="61"/>
      <c r="AZ59" s="61"/>
      <c r="BA59" s="61"/>
      <c r="BB59" s="61"/>
      <c r="BC59" s="61"/>
      <c r="BD59" s="61"/>
      <c r="BE59" s="61"/>
      <c r="BF59" s="61">
        <v>300</v>
      </c>
      <c r="BG59" s="61">
        <v>300</v>
      </c>
      <c r="BH59" s="61"/>
      <c r="BI59" s="61"/>
      <c r="BJ59" s="55">
        <f t="shared" si="17"/>
        <v>17154.7</v>
      </c>
      <c r="BK59" s="49">
        <f t="shared" si="18"/>
        <v>17066</v>
      </c>
      <c r="BL59" s="61"/>
      <c r="BM59" s="61"/>
      <c r="BN59" s="62"/>
      <c r="BO59" s="61"/>
      <c r="BP59" s="61"/>
      <c r="BQ59" s="61"/>
      <c r="BR59" s="61"/>
      <c r="BS59" s="61"/>
      <c r="BT59" s="55">
        <f t="shared" si="19"/>
        <v>0</v>
      </c>
      <c r="BU59" s="55">
        <f t="shared" si="20"/>
        <v>0</v>
      </c>
      <c r="BV59" s="71"/>
    </row>
    <row r="60" spans="1:74" ht="18" customHeight="1">
      <c r="A60" s="3"/>
      <c r="B60" s="3">
        <v>50</v>
      </c>
      <c r="C60" s="21" t="s">
        <v>90</v>
      </c>
      <c r="D60" s="60">
        <v>0</v>
      </c>
      <c r="E60" s="60">
        <v>0</v>
      </c>
      <c r="F60" s="50">
        <f t="shared" si="15"/>
        <v>6669.6</v>
      </c>
      <c r="G60" s="50">
        <f t="shared" si="7"/>
        <v>5566.6</v>
      </c>
      <c r="H60" s="49">
        <f t="shared" si="16"/>
        <v>83.46227659829675</v>
      </c>
      <c r="I60" s="55">
        <f t="shared" si="21"/>
        <v>3342.0000000000005</v>
      </c>
      <c r="J60" s="49">
        <f t="shared" si="21"/>
        <v>2539.0000000000005</v>
      </c>
      <c r="K60" s="49">
        <f t="shared" si="8"/>
        <v>75.97247157390784</v>
      </c>
      <c r="L60" s="55"/>
      <c r="M60" s="49">
        <v>0</v>
      </c>
      <c r="N60" s="49"/>
      <c r="O60" s="49" t="e">
        <f t="shared" si="9"/>
        <v>#DIV/0!</v>
      </c>
      <c r="P60" s="25">
        <v>1712</v>
      </c>
      <c r="Q60" s="58">
        <v>1735.9</v>
      </c>
      <c r="R60" s="49">
        <f t="shared" si="10"/>
        <v>101.39602803738319</v>
      </c>
      <c r="S60" s="79">
        <v>1.7</v>
      </c>
      <c r="T60" s="79">
        <v>1.7</v>
      </c>
      <c r="U60" s="52">
        <f t="shared" si="13"/>
        <v>100</v>
      </c>
      <c r="V60" s="49">
        <v>1.6999999999999886</v>
      </c>
      <c r="W60" s="49">
        <v>12.5</v>
      </c>
      <c r="X60" s="49">
        <v>1.7</v>
      </c>
      <c r="Y60" s="61">
        <v>250</v>
      </c>
      <c r="Z60" s="61">
        <v>229.6</v>
      </c>
      <c r="AA60" s="49">
        <f t="shared" si="11"/>
        <v>91.84</v>
      </c>
      <c r="AB60" s="54">
        <v>51.1</v>
      </c>
      <c r="AC60" s="54">
        <v>79.8</v>
      </c>
      <c r="AD60" s="54">
        <v>170.1</v>
      </c>
      <c r="AE60" s="61">
        <v>30</v>
      </c>
      <c r="AF60" s="61"/>
      <c r="AG60" s="61"/>
      <c r="AH60" s="61"/>
      <c r="AI60" s="61"/>
      <c r="AJ60" s="61"/>
      <c r="AK60" s="61"/>
      <c r="AL60" s="61"/>
      <c r="AM60" s="62">
        <v>2727.6</v>
      </c>
      <c r="AN60" s="62">
        <v>2727.6</v>
      </c>
      <c r="AO60" s="61"/>
      <c r="AP60" s="61"/>
      <c r="AQ60" s="61"/>
      <c r="AR60" s="61"/>
      <c r="AS60" s="61"/>
      <c r="AT60" s="61"/>
      <c r="AU60" s="62">
        <v>1350</v>
      </c>
      <c r="AV60" s="61">
        <v>573.5</v>
      </c>
      <c r="AW60" s="49">
        <f t="shared" si="12"/>
        <v>42.48148148148148</v>
      </c>
      <c r="AX60" s="61"/>
      <c r="AY60" s="61"/>
      <c r="AZ60" s="61"/>
      <c r="BA60" s="61"/>
      <c r="BB60" s="61"/>
      <c r="BC60" s="61"/>
      <c r="BD60" s="61"/>
      <c r="BE60" s="61"/>
      <c r="BF60" s="61">
        <v>600</v>
      </c>
      <c r="BG60" s="61">
        <v>300</v>
      </c>
      <c r="BH60" s="61"/>
      <c r="BI60" s="61"/>
      <c r="BJ60" s="55">
        <f t="shared" si="17"/>
        <v>6669.6</v>
      </c>
      <c r="BK60" s="49">
        <f t="shared" si="18"/>
        <v>5566.6</v>
      </c>
      <c r="BL60" s="61"/>
      <c r="BM60" s="61"/>
      <c r="BN60" s="62"/>
      <c r="BO60" s="61"/>
      <c r="BP60" s="61"/>
      <c r="BQ60" s="61"/>
      <c r="BR60" s="61"/>
      <c r="BS60" s="61"/>
      <c r="BT60" s="55">
        <f t="shared" si="19"/>
        <v>0</v>
      </c>
      <c r="BU60" s="55">
        <f t="shared" si="20"/>
        <v>0</v>
      </c>
      <c r="BV60" s="71"/>
    </row>
    <row r="61" spans="1:74" ht="18" customHeight="1">
      <c r="A61" s="3"/>
      <c r="B61" s="3">
        <v>51</v>
      </c>
      <c r="C61" s="21" t="s">
        <v>91</v>
      </c>
      <c r="D61" s="60">
        <v>7688.4</v>
      </c>
      <c r="E61" s="60">
        <v>9755.6</v>
      </c>
      <c r="F61" s="50">
        <f t="shared" si="15"/>
        <v>41588.799999999996</v>
      </c>
      <c r="G61" s="50">
        <f t="shared" si="7"/>
        <v>40837.899999999994</v>
      </c>
      <c r="H61" s="49">
        <f t="shared" si="16"/>
        <v>98.19446581772016</v>
      </c>
      <c r="I61" s="55">
        <f t="shared" si="21"/>
        <v>7690.199999999997</v>
      </c>
      <c r="J61" s="49">
        <f t="shared" si="21"/>
        <v>7449.299999999996</v>
      </c>
      <c r="K61" s="49">
        <f t="shared" si="8"/>
        <v>96.86744167902003</v>
      </c>
      <c r="L61" s="55"/>
      <c r="M61" s="49">
        <v>0</v>
      </c>
      <c r="N61" s="49"/>
      <c r="O61" s="49" t="e">
        <f t="shared" si="9"/>
        <v>#DIV/0!</v>
      </c>
      <c r="P61" s="25">
        <v>5606.9</v>
      </c>
      <c r="Q61" s="58">
        <v>5607</v>
      </c>
      <c r="R61" s="49">
        <f t="shared" si="10"/>
        <v>100.00178351673831</v>
      </c>
      <c r="S61" s="79">
        <v>30</v>
      </c>
      <c r="T61" s="79">
        <v>30</v>
      </c>
      <c r="U61" s="52">
        <f t="shared" si="13"/>
        <v>100</v>
      </c>
      <c r="V61" s="49">
        <v>726.5</v>
      </c>
      <c r="W61" s="49">
        <v>432.5</v>
      </c>
      <c r="X61" s="49">
        <v>30</v>
      </c>
      <c r="Y61" s="61">
        <v>889.7</v>
      </c>
      <c r="Z61" s="61">
        <v>975.6</v>
      </c>
      <c r="AA61" s="49">
        <f t="shared" si="11"/>
        <v>109.65493986737103</v>
      </c>
      <c r="AB61" s="54">
        <v>0</v>
      </c>
      <c r="AC61" s="54">
        <v>0</v>
      </c>
      <c r="AD61" s="54">
        <v>0</v>
      </c>
      <c r="AE61" s="61">
        <v>100</v>
      </c>
      <c r="AF61" s="61">
        <v>25</v>
      </c>
      <c r="AG61" s="61"/>
      <c r="AH61" s="61"/>
      <c r="AI61" s="61"/>
      <c r="AJ61" s="61"/>
      <c r="AK61" s="61"/>
      <c r="AL61" s="61"/>
      <c r="AM61" s="62">
        <v>33238.6</v>
      </c>
      <c r="AN61" s="62">
        <v>33238.6</v>
      </c>
      <c r="AO61" s="61"/>
      <c r="AP61" s="61"/>
      <c r="AQ61" s="61"/>
      <c r="AR61" s="61"/>
      <c r="AS61" s="61"/>
      <c r="AT61" s="61"/>
      <c r="AU61" s="62">
        <v>1093.6</v>
      </c>
      <c r="AV61" s="61">
        <v>841.7</v>
      </c>
      <c r="AW61" s="49">
        <f t="shared" si="12"/>
        <v>76.96598390636431</v>
      </c>
      <c r="AX61" s="61"/>
      <c r="AY61" s="61"/>
      <c r="AZ61" s="61"/>
      <c r="BA61" s="61"/>
      <c r="BB61" s="61"/>
      <c r="BC61" s="61"/>
      <c r="BD61" s="61"/>
      <c r="BE61" s="61"/>
      <c r="BF61" s="61">
        <v>660</v>
      </c>
      <c r="BG61" s="61">
        <v>150</v>
      </c>
      <c r="BH61" s="61"/>
      <c r="BI61" s="61"/>
      <c r="BJ61" s="55">
        <f t="shared" si="17"/>
        <v>41588.799999999996</v>
      </c>
      <c r="BK61" s="49">
        <f t="shared" si="18"/>
        <v>40837.899999999994</v>
      </c>
      <c r="BL61" s="61"/>
      <c r="BM61" s="61"/>
      <c r="BN61" s="62"/>
      <c r="BO61" s="61"/>
      <c r="BP61" s="61"/>
      <c r="BQ61" s="61"/>
      <c r="BR61" s="61"/>
      <c r="BS61" s="61"/>
      <c r="BT61" s="55">
        <f t="shared" si="19"/>
        <v>0</v>
      </c>
      <c r="BU61" s="55">
        <f t="shared" si="20"/>
        <v>0</v>
      </c>
      <c r="BV61" s="71"/>
    </row>
    <row r="62" spans="1:74" ht="18" customHeight="1">
      <c r="A62" s="3"/>
      <c r="B62" s="3">
        <v>52</v>
      </c>
      <c r="C62" s="21" t="s">
        <v>92</v>
      </c>
      <c r="D62" s="60">
        <v>700</v>
      </c>
      <c r="E62" s="60">
        <v>0</v>
      </c>
      <c r="F62" s="50">
        <f t="shared" si="15"/>
        <v>5009.8</v>
      </c>
      <c r="G62" s="50">
        <f t="shared" si="7"/>
        <v>5022.8</v>
      </c>
      <c r="H62" s="49">
        <f t="shared" si="16"/>
        <v>100.25949139686215</v>
      </c>
      <c r="I62" s="55">
        <f t="shared" si="21"/>
        <v>1509.8000000000002</v>
      </c>
      <c r="J62" s="49">
        <f t="shared" si="21"/>
        <v>1522.8000000000002</v>
      </c>
      <c r="K62" s="49">
        <f t="shared" si="8"/>
        <v>100.8610411975096</v>
      </c>
      <c r="L62" s="55"/>
      <c r="M62" s="49">
        <v>0</v>
      </c>
      <c r="N62" s="49"/>
      <c r="O62" s="49" t="e">
        <f t="shared" si="9"/>
        <v>#DIV/0!</v>
      </c>
      <c r="P62" s="25">
        <v>0</v>
      </c>
      <c r="Q62" s="58">
        <v>0</v>
      </c>
      <c r="R62" s="49" t="e">
        <f t="shared" si="10"/>
        <v>#DIV/0!</v>
      </c>
      <c r="S62" s="79">
        <v>0</v>
      </c>
      <c r="T62" s="79">
        <v>0</v>
      </c>
      <c r="U62" s="52"/>
      <c r="V62" s="49">
        <v>0</v>
      </c>
      <c r="W62" s="49">
        <v>0</v>
      </c>
      <c r="X62" s="49">
        <v>0</v>
      </c>
      <c r="Y62" s="61">
        <v>17.5</v>
      </c>
      <c r="Z62" s="61">
        <v>30.5</v>
      </c>
      <c r="AA62" s="49">
        <f t="shared" si="11"/>
        <v>174.28571428571428</v>
      </c>
      <c r="AB62" s="54">
        <v>0</v>
      </c>
      <c r="AC62" s="54">
        <v>0</v>
      </c>
      <c r="AD62" s="54">
        <v>0</v>
      </c>
      <c r="AE62" s="61"/>
      <c r="AF62" s="61"/>
      <c r="AG62" s="61"/>
      <c r="AH62" s="61"/>
      <c r="AI62" s="61"/>
      <c r="AJ62" s="61"/>
      <c r="AK62" s="61"/>
      <c r="AL62" s="61"/>
      <c r="AM62" s="62">
        <v>3500</v>
      </c>
      <c r="AN62" s="62">
        <v>3500</v>
      </c>
      <c r="AO62" s="61"/>
      <c r="AP62" s="61"/>
      <c r="AQ62" s="61"/>
      <c r="AR62" s="61"/>
      <c r="AS62" s="61">
        <v>142.3</v>
      </c>
      <c r="AT62" s="61">
        <v>142.3</v>
      </c>
      <c r="AU62" s="62">
        <v>1350</v>
      </c>
      <c r="AV62" s="61">
        <v>1350</v>
      </c>
      <c r="AW62" s="49">
        <f t="shared" si="12"/>
        <v>100</v>
      </c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55">
        <f t="shared" si="17"/>
        <v>5009.8</v>
      </c>
      <c r="BK62" s="49">
        <f t="shared" si="18"/>
        <v>5022.8</v>
      </c>
      <c r="BL62" s="61"/>
      <c r="BM62" s="61"/>
      <c r="BN62" s="61"/>
      <c r="BO62" s="61"/>
      <c r="BP62" s="61"/>
      <c r="BQ62" s="61"/>
      <c r="BR62" s="61"/>
      <c r="BS62" s="61"/>
      <c r="BT62" s="55">
        <f t="shared" si="19"/>
        <v>0</v>
      </c>
      <c r="BU62" s="55">
        <f t="shared" si="20"/>
        <v>0</v>
      </c>
      <c r="BV62" s="71"/>
    </row>
    <row r="63" spans="1:74" ht="18" customHeight="1">
      <c r="A63" s="3"/>
      <c r="B63" s="3">
        <v>53</v>
      </c>
      <c r="C63" s="21" t="s">
        <v>93</v>
      </c>
      <c r="D63" s="60">
        <v>0</v>
      </c>
      <c r="E63" s="60">
        <v>0</v>
      </c>
      <c r="F63" s="50">
        <f t="shared" si="15"/>
        <v>4815.000000000001</v>
      </c>
      <c r="G63" s="50">
        <f t="shared" si="7"/>
        <v>4352.6</v>
      </c>
      <c r="H63" s="49">
        <f t="shared" si="16"/>
        <v>90.39667705088264</v>
      </c>
      <c r="I63" s="55">
        <f t="shared" si="21"/>
        <v>657.2000000000007</v>
      </c>
      <c r="J63" s="49">
        <f t="shared" si="21"/>
        <v>194.80000000000018</v>
      </c>
      <c r="K63" s="49">
        <f t="shared" si="8"/>
        <v>29.64090079123554</v>
      </c>
      <c r="L63" s="55"/>
      <c r="M63" s="49"/>
      <c r="N63" s="49"/>
      <c r="O63" s="49" t="e">
        <f t="shared" si="9"/>
        <v>#DIV/0!</v>
      </c>
      <c r="P63" s="25"/>
      <c r="Q63" s="58">
        <v>0</v>
      </c>
      <c r="R63" s="49" t="e">
        <f t="shared" si="10"/>
        <v>#DIV/0!</v>
      </c>
      <c r="S63" s="79">
        <v>0</v>
      </c>
      <c r="T63" s="79">
        <v>0</v>
      </c>
      <c r="U63" s="52"/>
      <c r="V63" s="49">
        <v>0</v>
      </c>
      <c r="W63" s="49">
        <v>0</v>
      </c>
      <c r="X63" s="49">
        <v>0</v>
      </c>
      <c r="Y63" s="61">
        <v>149.5</v>
      </c>
      <c r="Z63" s="61">
        <v>148</v>
      </c>
      <c r="AA63" s="49">
        <f t="shared" si="11"/>
        <v>98.99665551839465</v>
      </c>
      <c r="AB63" s="54">
        <v>0</v>
      </c>
      <c r="AC63" s="54">
        <v>0</v>
      </c>
      <c r="AD63" s="54">
        <v>0</v>
      </c>
      <c r="AE63" s="61">
        <v>60</v>
      </c>
      <c r="AF63" s="61">
        <v>40</v>
      </c>
      <c r="AG63" s="61"/>
      <c r="AH63" s="61"/>
      <c r="AI63" s="61"/>
      <c r="AJ63" s="61"/>
      <c r="AK63" s="61"/>
      <c r="AL63" s="61"/>
      <c r="AM63" s="62">
        <v>4157.8</v>
      </c>
      <c r="AN63" s="62">
        <v>4157.8</v>
      </c>
      <c r="AO63" s="61"/>
      <c r="AP63" s="61"/>
      <c r="AQ63" s="61"/>
      <c r="AR63" s="61"/>
      <c r="AS63" s="61"/>
      <c r="AT63" s="61"/>
      <c r="AU63" s="62">
        <v>146.6</v>
      </c>
      <c r="AV63" s="61">
        <v>6.8</v>
      </c>
      <c r="AW63" s="49">
        <f t="shared" si="12"/>
        <v>4.638472032742155</v>
      </c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>
        <v>301.1</v>
      </c>
      <c r="BI63" s="61"/>
      <c r="BJ63" s="55">
        <f t="shared" si="17"/>
        <v>4815.000000000001</v>
      </c>
      <c r="BK63" s="49">
        <f t="shared" si="18"/>
        <v>4352.6</v>
      </c>
      <c r="BL63" s="61"/>
      <c r="BM63" s="61"/>
      <c r="BN63" s="61"/>
      <c r="BO63" s="61"/>
      <c r="BP63" s="61"/>
      <c r="BQ63" s="61"/>
      <c r="BR63" s="61"/>
      <c r="BS63" s="61"/>
      <c r="BT63" s="55">
        <f t="shared" si="19"/>
        <v>0</v>
      </c>
      <c r="BU63" s="55">
        <f t="shared" si="20"/>
        <v>0</v>
      </c>
      <c r="BV63" s="71"/>
    </row>
    <row r="64" spans="1:74" ht="18" customHeight="1">
      <c r="A64" s="3"/>
      <c r="B64" s="3">
        <v>54</v>
      </c>
      <c r="C64" s="21" t="s">
        <v>94</v>
      </c>
      <c r="D64" s="60">
        <v>22.1</v>
      </c>
      <c r="E64" s="60">
        <v>0</v>
      </c>
      <c r="F64" s="50">
        <f t="shared" si="15"/>
        <v>5011.099999999999</v>
      </c>
      <c r="G64" s="50">
        <f t="shared" si="7"/>
        <v>4960.599999999999</v>
      </c>
      <c r="H64" s="49">
        <f t="shared" si="16"/>
        <v>98.99223723334198</v>
      </c>
      <c r="I64" s="55">
        <f t="shared" si="21"/>
        <v>1212.1999999999994</v>
      </c>
      <c r="J64" s="49">
        <f t="shared" si="21"/>
        <v>1161.6999999999994</v>
      </c>
      <c r="K64" s="49">
        <f t="shared" si="8"/>
        <v>95.83402078864873</v>
      </c>
      <c r="L64" s="55"/>
      <c r="M64" s="49"/>
      <c r="N64" s="49"/>
      <c r="O64" s="49" t="e">
        <f t="shared" si="9"/>
        <v>#DIV/0!</v>
      </c>
      <c r="P64" s="25">
        <v>837.5</v>
      </c>
      <c r="Q64" s="58">
        <v>836.2</v>
      </c>
      <c r="R64" s="49">
        <f t="shared" si="10"/>
        <v>99.844776119403</v>
      </c>
      <c r="S64" s="79">
        <v>32</v>
      </c>
      <c r="T64" s="79">
        <v>32</v>
      </c>
      <c r="U64" s="52">
        <f t="shared" si="13"/>
        <v>100</v>
      </c>
      <c r="V64" s="49">
        <v>1508.4</v>
      </c>
      <c r="W64" s="49">
        <v>1255.6</v>
      </c>
      <c r="X64" s="49">
        <v>32</v>
      </c>
      <c r="Y64" s="61">
        <v>30.5</v>
      </c>
      <c r="Z64" s="61">
        <v>31.3</v>
      </c>
      <c r="AA64" s="49">
        <f t="shared" si="11"/>
        <v>102.62295081967214</v>
      </c>
      <c r="AB64" s="54">
        <v>430.8</v>
      </c>
      <c r="AC64" s="54">
        <v>232.5</v>
      </c>
      <c r="AD64" s="54">
        <v>0</v>
      </c>
      <c r="AE64" s="61">
        <v>5</v>
      </c>
      <c r="AF64" s="61"/>
      <c r="AG64" s="61"/>
      <c r="AH64" s="61"/>
      <c r="AI64" s="61"/>
      <c r="AJ64" s="61"/>
      <c r="AK64" s="61"/>
      <c r="AL64" s="61"/>
      <c r="AM64" s="62">
        <v>3498.9</v>
      </c>
      <c r="AN64" s="62">
        <v>3498.9</v>
      </c>
      <c r="AO64" s="61"/>
      <c r="AP64" s="61"/>
      <c r="AQ64" s="61"/>
      <c r="AR64" s="61"/>
      <c r="AS64" s="61">
        <v>259.2</v>
      </c>
      <c r="AT64" s="61">
        <v>259.2</v>
      </c>
      <c r="AU64" s="62">
        <v>80</v>
      </c>
      <c r="AV64" s="61">
        <v>35</v>
      </c>
      <c r="AW64" s="49">
        <f t="shared" si="12"/>
        <v>43.75</v>
      </c>
      <c r="AX64" s="61"/>
      <c r="AY64" s="61"/>
      <c r="AZ64" s="61"/>
      <c r="BA64" s="61"/>
      <c r="BB64" s="61"/>
      <c r="BC64" s="61"/>
      <c r="BD64" s="61"/>
      <c r="BE64" s="61"/>
      <c r="BF64" s="61">
        <v>300</v>
      </c>
      <c r="BG64" s="61">
        <v>300</v>
      </c>
      <c r="BH64" s="61"/>
      <c r="BI64" s="61"/>
      <c r="BJ64" s="55">
        <f t="shared" si="17"/>
        <v>5011.099999999999</v>
      </c>
      <c r="BK64" s="49">
        <f t="shared" si="18"/>
        <v>4960.599999999999</v>
      </c>
      <c r="BL64" s="61"/>
      <c r="BM64" s="61"/>
      <c r="BN64" s="61"/>
      <c r="BO64" s="61"/>
      <c r="BP64" s="61"/>
      <c r="BQ64" s="61"/>
      <c r="BR64" s="61"/>
      <c r="BS64" s="61"/>
      <c r="BT64" s="55">
        <f t="shared" si="19"/>
        <v>0</v>
      </c>
      <c r="BU64" s="55">
        <f t="shared" si="20"/>
        <v>0</v>
      </c>
      <c r="BV64" s="71"/>
    </row>
    <row r="65" spans="1:74" ht="18" customHeight="1">
      <c r="A65" s="3"/>
      <c r="B65" s="3">
        <v>55</v>
      </c>
      <c r="C65" s="21" t="s">
        <v>95</v>
      </c>
      <c r="D65" s="60">
        <v>0</v>
      </c>
      <c r="E65" s="60">
        <v>0</v>
      </c>
      <c r="F65" s="50">
        <f t="shared" si="15"/>
        <v>9150.9</v>
      </c>
      <c r="G65" s="50">
        <f t="shared" si="7"/>
        <v>7664.5</v>
      </c>
      <c r="H65" s="49">
        <f t="shared" si="16"/>
        <v>83.7567889497208</v>
      </c>
      <c r="I65" s="55">
        <f t="shared" si="21"/>
        <v>3931.2</v>
      </c>
      <c r="J65" s="49">
        <f t="shared" si="21"/>
        <v>2744.8</v>
      </c>
      <c r="K65" s="49">
        <f t="shared" si="8"/>
        <v>69.82091982091983</v>
      </c>
      <c r="L65" s="55"/>
      <c r="M65" s="49"/>
      <c r="N65" s="49"/>
      <c r="O65" s="49" t="e">
        <f t="shared" si="9"/>
        <v>#DIV/0!</v>
      </c>
      <c r="P65" s="25">
        <v>1782.7</v>
      </c>
      <c r="Q65" s="58">
        <v>1779.3</v>
      </c>
      <c r="R65" s="49">
        <f t="shared" si="10"/>
        <v>99.80927806136758</v>
      </c>
      <c r="S65" s="79">
        <v>300</v>
      </c>
      <c r="T65" s="79">
        <v>300</v>
      </c>
      <c r="U65" s="52">
        <f t="shared" si="13"/>
        <v>100</v>
      </c>
      <c r="V65" s="49">
        <v>1669.1000000000001</v>
      </c>
      <c r="W65" s="49">
        <v>1238.2</v>
      </c>
      <c r="X65" s="49">
        <v>300</v>
      </c>
      <c r="Y65" s="61">
        <v>305.5</v>
      </c>
      <c r="Z65" s="61">
        <v>273.7</v>
      </c>
      <c r="AA65" s="49">
        <f t="shared" si="11"/>
        <v>89.59083469721767</v>
      </c>
      <c r="AB65" s="54">
        <v>166.3</v>
      </c>
      <c r="AC65" s="54">
        <v>98.7</v>
      </c>
      <c r="AD65" s="54">
        <v>1.4</v>
      </c>
      <c r="AE65" s="61">
        <v>30</v>
      </c>
      <c r="AF65" s="61">
        <v>26.8</v>
      </c>
      <c r="AG65" s="61"/>
      <c r="AH65" s="61"/>
      <c r="AI65" s="61"/>
      <c r="AJ65" s="61"/>
      <c r="AK65" s="61"/>
      <c r="AL65" s="61"/>
      <c r="AM65" s="62">
        <v>4619.7</v>
      </c>
      <c r="AN65" s="62">
        <v>4619.7</v>
      </c>
      <c r="AO65" s="61"/>
      <c r="AP65" s="61"/>
      <c r="AQ65" s="61"/>
      <c r="AR65" s="61"/>
      <c r="AS65" s="61"/>
      <c r="AT65" s="61"/>
      <c r="AU65" s="62">
        <v>1513</v>
      </c>
      <c r="AV65" s="61">
        <v>556.4</v>
      </c>
      <c r="AW65" s="49">
        <f t="shared" si="12"/>
        <v>36.774619960343685</v>
      </c>
      <c r="AX65" s="61"/>
      <c r="AY65" s="61"/>
      <c r="AZ65" s="61"/>
      <c r="BA65" s="61"/>
      <c r="BB65" s="61"/>
      <c r="BC65" s="61"/>
      <c r="BD65" s="61"/>
      <c r="BE65" s="61"/>
      <c r="BF65" s="61">
        <v>600</v>
      </c>
      <c r="BG65" s="61">
        <v>300</v>
      </c>
      <c r="BH65" s="61">
        <v>300</v>
      </c>
      <c r="BI65" s="61">
        <v>108.6</v>
      </c>
      <c r="BJ65" s="55">
        <f t="shared" si="17"/>
        <v>9150.9</v>
      </c>
      <c r="BK65" s="49">
        <f t="shared" si="18"/>
        <v>7664.5</v>
      </c>
      <c r="BL65" s="61"/>
      <c r="BM65" s="61"/>
      <c r="BN65" s="61"/>
      <c r="BO65" s="61"/>
      <c r="BP65" s="61"/>
      <c r="BQ65" s="61"/>
      <c r="BR65" s="61"/>
      <c r="BS65" s="61"/>
      <c r="BT65" s="55">
        <f t="shared" si="19"/>
        <v>0</v>
      </c>
      <c r="BU65" s="55">
        <f t="shared" si="20"/>
        <v>0</v>
      </c>
      <c r="BV65" s="71"/>
    </row>
    <row r="66" spans="1:74" ht="18" customHeight="1">
      <c r="A66" s="3"/>
      <c r="B66" s="3">
        <v>56</v>
      </c>
      <c r="C66" s="21" t="s">
        <v>96</v>
      </c>
      <c r="D66" s="63">
        <v>0</v>
      </c>
      <c r="E66" s="63">
        <v>0</v>
      </c>
      <c r="F66" s="50">
        <f t="shared" si="15"/>
        <v>38351.2</v>
      </c>
      <c r="G66" s="50">
        <f t="shared" si="7"/>
        <v>38532.3</v>
      </c>
      <c r="H66" s="49">
        <f t="shared" si="16"/>
        <v>100.47221468950124</v>
      </c>
      <c r="I66" s="55">
        <f t="shared" si="21"/>
        <v>6236.399999999998</v>
      </c>
      <c r="J66" s="49">
        <f t="shared" si="21"/>
        <v>6417.500000000004</v>
      </c>
      <c r="K66" s="49">
        <f t="shared" si="8"/>
        <v>102.90391892758652</v>
      </c>
      <c r="L66" s="55"/>
      <c r="M66" s="49"/>
      <c r="N66" s="49"/>
      <c r="O66" s="49" t="e">
        <f t="shared" si="9"/>
        <v>#DIV/0!</v>
      </c>
      <c r="P66" s="25">
        <v>2567</v>
      </c>
      <c r="Q66" s="58">
        <v>2580.2</v>
      </c>
      <c r="R66" s="49">
        <f t="shared" si="10"/>
        <v>100.51421893260614</v>
      </c>
      <c r="S66" s="79">
        <v>280</v>
      </c>
      <c r="T66" s="79">
        <v>280</v>
      </c>
      <c r="U66" s="52">
        <f t="shared" si="13"/>
        <v>100</v>
      </c>
      <c r="V66" s="49">
        <v>2174.4</v>
      </c>
      <c r="W66" s="49">
        <v>1502.5</v>
      </c>
      <c r="X66" s="49">
        <v>280</v>
      </c>
      <c r="Y66" s="61">
        <v>718.4</v>
      </c>
      <c r="Z66" s="61">
        <v>915.8</v>
      </c>
      <c r="AA66" s="49">
        <f t="shared" si="11"/>
        <v>127.47772828507794</v>
      </c>
      <c r="AB66" s="54">
        <v>411.1</v>
      </c>
      <c r="AC66" s="54">
        <v>526.5</v>
      </c>
      <c r="AD66" s="54">
        <v>0</v>
      </c>
      <c r="AE66" s="61">
        <v>128</v>
      </c>
      <c r="AF66" s="61">
        <v>76</v>
      </c>
      <c r="AG66" s="61"/>
      <c r="AH66" s="61"/>
      <c r="AI66" s="61"/>
      <c r="AJ66" s="61"/>
      <c r="AK66" s="61"/>
      <c r="AL66" s="61"/>
      <c r="AM66" s="62">
        <v>31514.8</v>
      </c>
      <c r="AN66" s="62">
        <v>31514.8</v>
      </c>
      <c r="AO66" s="61"/>
      <c r="AP66" s="61"/>
      <c r="AQ66" s="61"/>
      <c r="AR66" s="61"/>
      <c r="AS66" s="61">
        <v>833</v>
      </c>
      <c r="AT66" s="61">
        <v>828</v>
      </c>
      <c r="AU66" s="62">
        <v>850</v>
      </c>
      <c r="AV66" s="61">
        <v>877.5</v>
      </c>
      <c r="AW66" s="49">
        <f t="shared" si="12"/>
        <v>103.23529411764707</v>
      </c>
      <c r="AX66" s="61"/>
      <c r="AY66" s="61"/>
      <c r="AZ66" s="61">
        <v>40</v>
      </c>
      <c r="BA66" s="61">
        <v>40</v>
      </c>
      <c r="BB66" s="61"/>
      <c r="BC66" s="61"/>
      <c r="BD66" s="61"/>
      <c r="BE66" s="61"/>
      <c r="BF66" s="61">
        <v>600</v>
      </c>
      <c r="BG66" s="61">
        <v>600</v>
      </c>
      <c r="BH66" s="61">
        <v>1100</v>
      </c>
      <c r="BI66" s="61">
        <v>1100</v>
      </c>
      <c r="BJ66" s="55">
        <f t="shared" si="17"/>
        <v>38351.2</v>
      </c>
      <c r="BK66" s="49">
        <f t="shared" si="18"/>
        <v>38532.3</v>
      </c>
      <c r="BL66" s="61"/>
      <c r="BM66" s="61"/>
      <c r="BN66" s="61"/>
      <c r="BO66" s="61"/>
      <c r="BP66" s="61"/>
      <c r="BQ66" s="61"/>
      <c r="BR66" s="61"/>
      <c r="BS66" s="61"/>
      <c r="BT66" s="55">
        <f t="shared" si="19"/>
        <v>0</v>
      </c>
      <c r="BU66" s="55">
        <f t="shared" si="20"/>
        <v>0</v>
      </c>
      <c r="BV66" s="71"/>
    </row>
    <row r="67" spans="1:74" ht="18" customHeight="1">
      <c r="A67" s="3"/>
      <c r="B67" s="3">
        <v>57</v>
      </c>
      <c r="C67" s="21" t="s">
        <v>97</v>
      </c>
      <c r="D67" s="60">
        <v>13687.8</v>
      </c>
      <c r="E67" s="60">
        <v>20.9</v>
      </c>
      <c r="F67" s="50">
        <f t="shared" si="15"/>
        <v>17568.8</v>
      </c>
      <c r="G67" s="50">
        <f t="shared" si="7"/>
        <v>16653.4</v>
      </c>
      <c r="H67" s="49">
        <f t="shared" si="16"/>
        <v>94.78962706616275</v>
      </c>
      <c r="I67" s="55">
        <f t="shared" si="21"/>
        <v>7441.799999999999</v>
      </c>
      <c r="J67" s="49">
        <f t="shared" si="21"/>
        <v>6526.4000000000015</v>
      </c>
      <c r="K67" s="49">
        <f t="shared" si="8"/>
        <v>87.69921255610204</v>
      </c>
      <c r="L67" s="55"/>
      <c r="M67" s="49">
        <v>71.2</v>
      </c>
      <c r="N67" s="49"/>
      <c r="O67" s="49">
        <f t="shared" si="9"/>
        <v>0</v>
      </c>
      <c r="P67" s="25">
        <v>2937.1</v>
      </c>
      <c r="Q67" s="58">
        <v>2940.3</v>
      </c>
      <c r="R67" s="49">
        <f t="shared" si="10"/>
        <v>100.10895100609444</v>
      </c>
      <c r="S67" s="79">
        <v>990</v>
      </c>
      <c r="T67" s="79">
        <v>990</v>
      </c>
      <c r="U67" s="52">
        <f t="shared" si="13"/>
        <v>100</v>
      </c>
      <c r="V67" s="49">
        <v>3127.6</v>
      </c>
      <c r="W67" s="49">
        <v>2356.1</v>
      </c>
      <c r="X67" s="49">
        <v>990</v>
      </c>
      <c r="Y67" s="61">
        <v>422.5</v>
      </c>
      <c r="Z67" s="61">
        <v>446</v>
      </c>
      <c r="AA67" s="49">
        <f t="shared" si="11"/>
        <v>105.56213017751479</v>
      </c>
      <c r="AB67" s="54">
        <v>248.4</v>
      </c>
      <c r="AC67" s="54">
        <v>193.5</v>
      </c>
      <c r="AD67" s="54">
        <v>232</v>
      </c>
      <c r="AE67" s="61">
        <v>36</v>
      </c>
      <c r="AF67" s="61"/>
      <c r="AG67" s="61"/>
      <c r="AH67" s="61"/>
      <c r="AI67" s="61"/>
      <c r="AJ67" s="61"/>
      <c r="AK67" s="61"/>
      <c r="AL67" s="61"/>
      <c r="AM67" s="62">
        <v>9827</v>
      </c>
      <c r="AN67" s="62">
        <v>9827</v>
      </c>
      <c r="AO67" s="61"/>
      <c r="AP67" s="61"/>
      <c r="AQ67" s="61"/>
      <c r="AR67" s="61"/>
      <c r="AS67" s="61">
        <v>2145</v>
      </c>
      <c r="AT67" s="61">
        <v>2128.5</v>
      </c>
      <c r="AU67" s="62">
        <v>1230</v>
      </c>
      <c r="AV67" s="61">
        <v>1011.6</v>
      </c>
      <c r="AW67" s="49">
        <f t="shared" si="12"/>
        <v>82.2439024390244</v>
      </c>
      <c r="AX67" s="61"/>
      <c r="AY67" s="61"/>
      <c r="AZ67" s="61"/>
      <c r="BA67" s="61"/>
      <c r="BB67" s="61"/>
      <c r="BC67" s="61"/>
      <c r="BD67" s="61"/>
      <c r="BE67" s="61"/>
      <c r="BF67" s="61">
        <v>300</v>
      </c>
      <c r="BG67" s="61">
        <v>300</v>
      </c>
      <c r="BH67" s="61">
        <v>600</v>
      </c>
      <c r="BI67" s="61"/>
      <c r="BJ67" s="55">
        <f t="shared" si="17"/>
        <v>17568.8</v>
      </c>
      <c r="BK67" s="49">
        <f t="shared" si="18"/>
        <v>16653.4</v>
      </c>
      <c r="BL67" s="61"/>
      <c r="BM67" s="61"/>
      <c r="BN67" s="61"/>
      <c r="BO67" s="61"/>
      <c r="BP67" s="61"/>
      <c r="BQ67" s="61"/>
      <c r="BR67" s="61"/>
      <c r="BS67" s="61"/>
      <c r="BT67" s="55">
        <f t="shared" si="19"/>
        <v>0</v>
      </c>
      <c r="BU67" s="55">
        <f t="shared" si="20"/>
        <v>0</v>
      </c>
      <c r="BV67" s="71"/>
    </row>
    <row r="68" spans="1:74" ht="18" customHeight="1">
      <c r="A68" s="3"/>
      <c r="B68" s="3">
        <v>58</v>
      </c>
      <c r="C68" s="21" t="s">
        <v>98</v>
      </c>
      <c r="D68" s="60">
        <v>7.4</v>
      </c>
      <c r="E68" s="60">
        <v>12.3</v>
      </c>
      <c r="F68" s="50">
        <f t="shared" si="15"/>
        <v>4863.7</v>
      </c>
      <c r="G68" s="50">
        <f t="shared" si="7"/>
        <v>4813.5</v>
      </c>
      <c r="H68" s="49">
        <f t="shared" si="16"/>
        <v>98.96786397187327</v>
      </c>
      <c r="I68" s="55">
        <f t="shared" si="21"/>
        <v>1363.6999999999998</v>
      </c>
      <c r="J68" s="49">
        <f t="shared" si="21"/>
        <v>1313.5</v>
      </c>
      <c r="K68" s="49">
        <f t="shared" si="8"/>
        <v>96.31883845420548</v>
      </c>
      <c r="L68" s="55"/>
      <c r="M68" s="49"/>
      <c r="N68" s="49"/>
      <c r="O68" s="49" t="e">
        <f t="shared" si="9"/>
        <v>#DIV/0!</v>
      </c>
      <c r="P68" s="25">
        <v>170.3</v>
      </c>
      <c r="Q68" s="58">
        <v>171.6</v>
      </c>
      <c r="R68" s="49">
        <f t="shared" si="10"/>
        <v>100.76335877862594</v>
      </c>
      <c r="S68" s="79">
        <v>0.5</v>
      </c>
      <c r="T68" s="79">
        <v>0.5</v>
      </c>
      <c r="U68" s="52">
        <f t="shared" si="13"/>
        <v>100</v>
      </c>
      <c r="V68" s="49">
        <v>0.5</v>
      </c>
      <c r="W68" s="49">
        <v>1.0999999999999996</v>
      </c>
      <c r="X68" s="49">
        <v>0.5</v>
      </c>
      <c r="Y68" s="61">
        <v>20.9</v>
      </c>
      <c r="Z68" s="61">
        <v>21.4</v>
      </c>
      <c r="AA68" s="49">
        <f t="shared" si="11"/>
        <v>102.39234449760765</v>
      </c>
      <c r="AB68" s="54">
        <v>0.5</v>
      </c>
      <c r="AC68" s="54">
        <v>0</v>
      </c>
      <c r="AD68" s="54">
        <v>0.5</v>
      </c>
      <c r="AE68" s="61"/>
      <c r="AF68" s="61"/>
      <c r="AG68" s="61"/>
      <c r="AH68" s="61"/>
      <c r="AI68" s="61"/>
      <c r="AJ68" s="61"/>
      <c r="AK68" s="61"/>
      <c r="AL68" s="61"/>
      <c r="AM68" s="62">
        <v>3500</v>
      </c>
      <c r="AN68" s="62">
        <v>3500</v>
      </c>
      <c r="AO68" s="61"/>
      <c r="AP68" s="61"/>
      <c r="AQ68" s="61"/>
      <c r="AR68" s="61"/>
      <c r="AS68" s="61"/>
      <c r="AT68" s="61"/>
      <c r="AU68" s="62">
        <v>1172.5</v>
      </c>
      <c r="AV68" s="61">
        <v>1120.5</v>
      </c>
      <c r="AW68" s="49">
        <f t="shared" si="12"/>
        <v>95.56503198294243</v>
      </c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55">
        <f t="shared" si="17"/>
        <v>4863.7</v>
      </c>
      <c r="BK68" s="49">
        <f t="shared" si="18"/>
        <v>4813.5</v>
      </c>
      <c r="BL68" s="61"/>
      <c r="BM68" s="61"/>
      <c r="BN68" s="61"/>
      <c r="BO68" s="61"/>
      <c r="BP68" s="61"/>
      <c r="BQ68" s="61"/>
      <c r="BR68" s="61"/>
      <c r="BS68" s="61"/>
      <c r="BT68" s="55">
        <f t="shared" si="19"/>
        <v>0</v>
      </c>
      <c r="BU68" s="55">
        <f t="shared" si="20"/>
        <v>0</v>
      </c>
      <c r="BV68" s="71"/>
    </row>
    <row r="69" spans="1:74" ht="18" customHeight="1">
      <c r="A69" s="3"/>
      <c r="B69" s="3">
        <v>59</v>
      </c>
      <c r="C69" s="21" t="s">
        <v>99</v>
      </c>
      <c r="D69" s="60">
        <v>0</v>
      </c>
      <c r="E69" s="60">
        <v>0</v>
      </c>
      <c r="F69" s="50">
        <f t="shared" si="15"/>
        <v>37337.1</v>
      </c>
      <c r="G69" s="50">
        <f t="shared" si="7"/>
        <v>36499.9</v>
      </c>
      <c r="H69" s="49">
        <f t="shared" si="16"/>
        <v>97.75772622940721</v>
      </c>
      <c r="I69" s="55">
        <f t="shared" si="21"/>
        <v>12887.5</v>
      </c>
      <c r="J69" s="49">
        <f t="shared" si="21"/>
        <v>12050.300000000003</v>
      </c>
      <c r="K69" s="49">
        <f t="shared" si="8"/>
        <v>93.50378273520856</v>
      </c>
      <c r="L69" s="55"/>
      <c r="M69" s="49"/>
      <c r="N69" s="49"/>
      <c r="O69" s="49" t="e">
        <f t="shared" si="9"/>
        <v>#DIV/0!</v>
      </c>
      <c r="P69" s="25">
        <v>9505.9</v>
      </c>
      <c r="Q69" s="58">
        <v>9024.6</v>
      </c>
      <c r="R69" s="49">
        <f t="shared" si="10"/>
        <v>94.93682870638236</v>
      </c>
      <c r="S69" s="79">
        <v>57.6</v>
      </c>
      <c r="T69" s="79">
        <v>57.6</v>
      </c>
      <c r="U69" s="52">
        <f t="shared" si="13"/>
        <v>100</v>
      </c>
      <c r="V69" s="49">
        <v>42375.8</v>
      </c>
      <c r="W69" s="49">
        <v>32887.8</v>
      </c>
      <c r="X69" s="49">
        <v>57.6</v>
      </c>
      <c r="Y69" s="61">
        <v>890.6</v>
      </c>
      <c r="Z69" s="61">
        <v>799.8</v>
      </c>
      <c r="AA69" s="49">
        <f t="shared" si="11"/>
        <v>89.80462609476757</v>
      </c>
      <c r="AB69" s="54">
        <v>2048.4</v>
      </c>
      <c r="AC69" s="54">
        <v>1177.4</v>
      </c>
      <c r="AD69" s="54">
        <v>0</v>
      </c>
      <c r="AE69" s="61">
        <v>160</v>
      </c>
      <c r="AF69" s="61"/>
      <c r="AG69" s="61"/>
      <c r="AH69" s="61"/>
      <c r="AI69" s="61"/>
      <c r="AJ69" s="61"/>
      <c r="AK69" s="61"/>
      <c r="AL69" s="61"/>
      <c r="AM69" s="62">
        <v>23849.6</v>
      </c>
      <c r="AN69" s="62">
        <v>23849.6</v>
      </c>
      <c r="AO69" s="61"/>
      <c r="AP69" s="61"/>
      <c r="AQ69" s="61"/>
      <c r="AR69" s="61"/>
      <c r="AS69" s="61">
        <v>200</v>
      </c>
      <c r="AT69" s="61">
        <v>200</v>
      </c>
      <c r="AU69" s="62">
        <v>2131</v>
      </c>
      <c r="AV69" s="61">
        <v>1925.9</v>
      </c>
      <c r="AW69" s="49">
        <f t="shared" si="12"/>
        <v>90.3754106053496</v>
      </c>
      <c r="AX69" s="61"/>
      <c r="AY69" s="61"/>
      <c r="AZ69" s="61"/>
      <c r="BA69" s="61"/>
      <c r="BB69" s="61"/>
      <c r="BC69" s="61"/>
      <c r="BD69" s="61"/>
      <c r="BE69" s="61"/>
      <c r="BF69" s="61">
        <v>600</v>
      </c>
      <c r="BG69" s="61">
        <v>600</v>
      </c>
      <c r="BH69" s="61"/>
      <c r="BI69" s="61">
        <v>100</v>
      </c>
      <c r="BJ69" s="55">
        <f t="shared" si="17"/>
        <v>37337.1</v>
      </c>
      <c r="BK69" s="49">
        <f t="shared" si="18"/>
        <v>36499.9</v>
      </c>
      <c r="BL69" s="61"/>
      <c r="BM69" s="61"/>
      <c r="BN69" s="61"/>
      <c r="BO69" s="61"/>
      <c r="BP69" s="61"/>
      <c r="BQ69" s="61"/>
      <c r="BR69" s="61"/>
      <c r="BS69" s="61"/>
      <c r="BT69" s="55">
        <f t="shared" si="19"/>
        <v>0</v>
      </c>
      <c r="BU69" s="55">
        <f t="shared" si="20"/>
        <v>0</v>
      </c>
      <c r="BV69" s="71"/>
    </row>
    <row r="70" spans="1:74" ht="18" customHeight="1">
      <c r="A70" s="3"/>
      <c r="B70" s="3">
        <v>60</v>
      </c>
      <c r="C70" s="21" t="s">
        <v>100</v>
      </c>
      <c r="D70" s="60">
        <v>299</v>
      </c>
      <c r="E70" s="60">
        <v>0</v>
      </c>
      <c r="F70" s="50">
        <f t="shared" si="15"/>
        <v>3640</v>
      </c>
      <c r="G70" s="50">
        <f t="shared" si="7"/>
        <v>3796.2</v>
      </c>
      <c r="H70" s="49">
        <f t="shared" si="16"/>
        <v>104.29120879120879</v>
      </c>
      <c r="I70" s="55">
        <f t="shared" si="21"/>
        <v>140</v>
      </c>
      <c r="J70" s="49">
        <f t="shared" si="21"/>
        <v>296.1999999999998</v>
      </c>
      <c r="K70" s="49">
        <f t="shared" si="8"/>
        <v>211.57142857142844</v>
      </c>
      <c r="L70" s="55"/>
      <c r="M70" s="49"/>
      <c r="N70" s="49"/>
      <c r="O70" s="49" t="e">
        <f t="shared" si="9"/>
        <v>#DIV/0!</v>
      </c>
      <c r="P70" s="25">
        <v>90</v>
      </c>
      <c r="Q70" s="59">
        <v>138.7</v>
      </c>
      <c r="R70" s="49">
        <f t="shared" si="10"/>
        <v>154.1111111111111</v>
      </c>
      <c r="S70" s="79">
        <v>48.7</v>
      </c>
      <c r="T70" s="79">
        <v>48.7</v>
      </c>
      <c r="U70" s="52">
        <f t="shared" si="13"/>
        <v>100</v>
      </c>
      <c r="V70" s="49">
        <v>0</v>
      </c>
      <c r="W70" s="49">
        <v>48.7</v>
      </c>
      <c r="X70" s="49">
        <v>48.7</v>
      </c>
      <c r="Y70" s="61"/>
      <c r="Z70" s="61">
        <v>0</v>
      </c>
      <c r="AA70" s="49" t="e">
        <f t="shared" si="11"/>
        <v>#DIV/0!</v>
      </c>
      <c r="AB70" s="54">
        <v>0</v>
      </c>
      <c r="AC70" s="54">
        <v>0</v>
      </c>
      <c r="AD70" s="54">
        <v>0</v>
      </c>
      <c r="AE70" s="61"/>
      <c r="AF70" s="61"/>
      <c r="AG70" s="61"/>
      <c r="AH70" s="61"/>
      <c r="AI70" s="61"/>
      <c r="AJ70" s="61"/>
      <c r="AK70" s="61"/>
      <c r="AL70" s="61"/>
      <c r="AM70" s="62">
        <v>3500</v>
      </c>
      <c r="AN70" s="62">
        <v>3500</v>
      </c>
      <c r="AO70" s="61"/>
      <c r="AP70" s="61"/>
      <c r="AQ70" s="61"/>
      <c r="AR70" s="61"/>
      <c r="AS70" s="61"/>
      <c r="AT70" s="61"/>
      <c r="AU70" s="62">
        <v>50</v>
      </c>
      <c r="AV70" s="61">
        <v>157.5</v>
      </c>
      <c r="AW70" s="49">
        <f t="shared" si="12"/>
        <v>315</v>
      </c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55">
        <f t="shared" si="17"/>
        <v>3640</v>
      </c>
      <c r="BK70" s="49">
        <f t="shared" si="18"/>
        <v>3796.2</v>
      </c>
      <c r="BL70" s="61"/>
      <c r="BM70" s="61"/>
      <c r="BN70" s="61"/>
      <c r="BO70" s="61"/>
      <c r="BP70" s="61"/>
      <c r="BQ70" s="61"/>
      <c r="BR70" s="61"/>
      <c r="BS70" s="61"/>
      <c r="BT70" s="55">
        <f t="shared" si="19"/>
        <v>0</v>
      </c>
      <c r="BU70" s="55">
        <f t="shared" si="20"/>
        <v>0</v>
      </c>
      <c r="BV70" s="71"/>
    </row>
    <row r="71" spans="1:74" ht="18" customHeight="1">
      <c r="A71" s="3"/>
      <c r="B71" s="3">
        <v>61</v>
      </c>
      <c r="C71" s="21" t="s">
        <v>101</v>
      </c>
      <c r="D71" s="60">
        <v>31.3</v>
      </c>
      <c r="E71" s="60">
        <v>0</v>
      </c>
      <c r="F71" s="50">
        <f t="shared" si="15"/>
        <v>21963.2</v>
      </c>
      <c r="G71" s="50">
        <f t="shared" si="7"/>
        <v>20446.6</v>
      </c>
      <c r="H71" s="49">
        <f t="shared" si="16"/>
        <v>93.09481314198294</v>
      </c>
      <c r="I71" s="55">
        <f t="shared" si="21"/>
        <v>6237.6</v>
      </c>
      <c r="J71" s="49">
        <f t="shared" si="21"/>
        <v>5020.999999999998</v>
      </c>
      <c r="K71" s="49">
        <f t="shared" si="8"/>
        <v>80.49570347569575</v>
      </c>
      <c r="L71" s="55"/>
      <c r="M71" s="49"/>
      <c r="N71" s="49"/>
      <c r="O71" s="49" t="e">
        <f t="shared" si="9"/>
        <v>#DIV/0!</v>
      </c>
      <c r="P71" s="25">
        <v>2848.2</v>
      </c>
      <c r="Q71" s="58">
        <v>2848.7</v>
      </c>
      <c r="R71" s="49">
        <f t="shared" si="10"/>
        <v>100.01755494698405</v>
      </c>
      <c r="S71" s="79">
        <v>500</v>
      </c>
      <c r="T71" s="79">
        <v>500</v>
      </c>
      <c r="U71" s="52">
        <f t="shared" si="13"/>
        <v>100</v>
      </c>
      <c r="V71" s="49">
        <v>2750.2000000000003</v>
      </c>
      <c r="W71" s="49">
        <v>2063</v>
      </c>
      <c r="X71" s="49">
        <v>500</v>
      </c>
      <c r="Y71" s="61">
        <v>290.4</v>
      </c>
      <c r="Z71" s="61">
        <v>401</v>
      </c>
      <c r="AA71" s="49">
        <f t="shared" si="11"/>
        <v>138.0853994490358</v>
      </c>
      <c r="AB71" s="54">
        <v>652.2</v>
      </c>
      <c r="AC71" s="54">
        <v>402.3</v>
      </c>
      <c r="AD71" s="54">
        <v>0</v>
      </c>
      <c r="AE71" s="61">
        <v>168</v>
      </c>
      <c r="AF71" s="61">
        <v>123</v>
      </c>
      <c r="AG71" s="61"/>
      <c r="AH71" s="61"/>
      <c r="AI71" s="61"/>
      <c r="AJ71" s="61"/>
      <c r="AK71" s="61"/>
      <c r="AL71" s="61"/>
      <c r="AM71" s="62">
        <v>15125.6</v>
      </c>
      <c r="AN71" s="62">
        <v>15125.6</v>
      </c>
      <c r="AO71" s="61"/>
      <c r="AP71" s="61"/>
      <c r="AQ71" s="61"/>
      <c r="AR71" s="61"/>
      <c r="AS71" s="61">
        <v>1036</v>
      </c>
      <c r="AT71" s="61">
        <v>1036</v>
      </c>
      <c r="AU71" s="62">
        <v>625</v>
      </c>
      <c r="AV71" s="61">
        <v>612.3</v>
      </c>
      <c r="AW71" s="49">
        <f t="shared" si="12"/>
        <v>97.96799999999999</v>
      </c>
      <c r="AX71" s="61"/>
      <c r="AY71" s="61"/>
      <c r="AZ71" s="61"/>
      <c r="BA71" s="61"/>
      <c r="BB71" s="61"/>
      <c r="BC71" s="61"/>
      <c r="BD71" s="61"/>
      <c r="BE71" s="61"/>
      <c r="BF71" s="61">
        <v>600</v>
      </c>
      <c r="BG71" s="61">
        <v>300</v>
      </c>
      <c r="BH71" s="61">
        <v>1270</v>
      </c>
      <c r="BI71" s="61"/>
      <c r="BJ71" s="55">
        <f t="shared" si="17"/>
        <v>21963.2</v>
      </c>
      <c r="BK71" s="49">
        <f t="shared" si="18"/>
        <v>20446.6</v>
      </c>
      <c r="BL71" s="61"/>
      <c r="BM71" s="61"/>
      <c r="BN71" s="61"/>
      <c r="BO71" s="61"/>
      <c r="BP71" s="61"/>
      <c r="BQ71" s="61"/>
      <c r="BR71" s="61"/>
      <c r="BS71" s="61"/>
      <c r="BT71" s="55">
        <f t="shared" si="19"/>
        <v>0</v>
      </c>
      <c r="BU71" s="55">
        <f t="shared" si="20"/>
        <v>0</v>
      </c>
      <c r="BV71" s="71"/>
    </row>
    <row r="72" spans="1:74" ht="18" customHeight="1">
      <c r="A72" s="3"/>
      <c r="B72" s="3">
        <v>62</v>
      </c>
      <c r="C72" s="21" t="s">
        <v>102</v>
      </c>
      <c r="D72" s="60">
        <v>2948.3</v>
      </c>
      <c r="E72" s="60">
        <v>0</v>
      </c>
      <c r="F72" s="50">
        <f t="shared" si="15"/>
        <v>10235.5</v>
      </c>
      <c r="G72" s="50">
        <f t="shared" si="7"/>
        <v>9881.1</v>
      </c>
      <c r="H72" s="49">
        <f t="shared" si="16"/>
        <v>96.5375409115334</v>
      </c>
      <c r="I72" s="55">
        <f t="shared" si="21"/>
        <v>3643.8999999999996</v>
      </c>
      <c r="J72" s="49">
        <f t="shared" si="21"/>
        <v>3289.5</v>
      </c>
      <c r="K72" s="49">
        <f t="shared" si="8"/>
        <v>90.27415681001126</v>
      </c>
      <c r="L72" s="55"/>
      <c r="M72" s="49"/>
      <c r="N72" s="49"/>
      <c r="O72" s="49" t="e">
        <f t="shared" si="9"/>
        <v>#DIV/0!</v>
      </c>
      <c r="P72" s="25">
        <v>2116.8</v>
      </c>
      <c r="Q72" s="58">
        <v>2115</v>
      </c>
      <c r="R72" s="49">
        <f t="shared" si="10"/>
        <v>99.91496598639455</v>
      </c>
      <c r="S72" s="79">
        <v>45</v>
      </c>
      <c r="T72" s="79">
        <v>45</v>
      </c>
      <c r="U72" s="52">
        <f t="shared" si="13"/>
        <v>100</v>
      </c>
      <c r="V72" s="49">
        <v>5444.400000000001</v>
      </c>
      <c r="W72" s="49">
        <v>4080.2999999999997</v>
      </c>
      <c r="X72" s="49">
        <v>45</v>
      </c>
      <c r="Y72" s="61">
        <v>245.2</v>
      </c>
      <c r="Z72" s="61">
        <v>151.1</v>
      </c>
      <c r="AA72" s="49">
        <f t="shared" si="11"/>
        <v>61.623164763458405</v>
      </c>
      <c r="AB72" s="54">
        <v>633.2</v>
      </c>
      <c r="AC72" s="54">
        <v>325.2</v>
      </c>
      <c r="AD72" s="54">
        <v>0</v>
      </c>
      <c r="AE72" s="61">
        <v>24</v>
      </c>
      <c r="AF72" s="61"/>
      <c r="AG72" s="61"/>
      <c r="AH72" s="61"/>
      <c r="AI72" s="61"/>
      <c r="AJ72" s="61"/>
      <c r="AK72" s="61"/>
      <c r="AL72" s="61"/>
      <c r="AM72" s="62">
        <v>6291.6</v>
      </c>
      <c r="AN72" s="62">
        <v>6291.6</v>
      </c>
      <c r="AO72" s="61"/>
      <c r="AP72" s="61"/>
      <c r="AQ72" s="61"/>
      <c r="AR72" s="61"/>
      <c r="AS72" s="61">
        <v>257.9</v>
      </c>
      <c r="AT72" s="61">
        <v>260.9</v>
      </c>
      <c r="AU72" s="62">
        <v>1000</v>
      </c>
      <c r="AV72" s="61">
        <v>762.5</v>
      </c>
      <c r="AW72" s="49">
        <f t="shared" si="12"/>
        <v>76.25</v>
      </c>
      <c r="AX72" s="61"/>
      <c r="AY72" s="61"/>
      <c r="AZ72" s="61"/>
      <c r="BA72" s="61"/>
      <c r="BB72" s="61"/>
      <c r="BC72" s="61"/>
      <c r="BD72" s="61"/>
      <c r="BE72" s="61"/>
      <c r="BF72" s="61">
        <v>300</v>
      </c>
      <c r="BG72" s="61">
        <v>300</v>
      </c>
      <c r="BH72" s="61"/>
      <c r="BI72" s="61"/>
      <c r="BJ72" s="55">
        <f t="shared" si="17"/>
        <v>10235.5</v>
      </c>
      <c r="BK72" s="49">
        <f t="shared" si="18"/>
        <v>9881.1</v>
      </c>
      <c r="BL72" s="61"/>
      <c r="BM72" s="61"/>
      <c r="BN72" s="61"/>
      <c r="BO72" s="61"/>
      <c r="BP72" s="61"/>
      <c r="BQ72" s="61"/>
      <c r="BR72" s="61"/>
      <c r="BS72" s="61"/>
      <c r="BT72" s="55">
        <f t="shared" si="19"/>
        <v>0</v>
      </c>
      <c r="BU72" s="55">
        <f t="shared" si="20"/>
        <v>0</v>
      </c>
      <c r="BV72" s="71"/>
    </row>
    <row r="73" spans="1:74" ht="18" customHeight="1">
      <c r="A73" s="3"/>
      <c r="B73" s="3">
        <v>63</v>
      </c>
      <c r="C73" s="33" t="s">
        <v>103</v>
      </c>
      <c r="D73" s="60">
        <v>0</v>
      </c>
      <c r="E73" s="60">
        <v>766.9</v>
      </c>
      <c r="F73" s="50">
        <f t="shared" si="15"/>
        <v>264829.9</v>
      </c>
      <c r="G73" s="50">
        <f t="shared" si="7"/>
        <v>263196.3</v>
      </c>
      <c r="H73" s="49">
        <f t="shared" si="16"/>
        <v>99.38315122272824</v>
      </c>
      <c r="I73" s="55">
        <f t="shared" si="21"/>
        <v>60459.70000000001</v>
      </c>
      <c r="J73" s="49">
        <f t="shared" si="21"/>
        <v>58826.09999999998</v>
      </c>
      <c r="K73" s="49">
        <f t="shared" si="8"/>
        <v>97.29803488935599</v>
      </c>
      <c r="L73" s="55"/>
      <c r="M73" s="49">
        <v>7200</v>
      </c>
      <c r="N73" s="49"/>
      <c r="O73" s="49">
        <f t="shared" si="9"/>
        <v>0</v>
      </c>
      <c r="P73" s="25">
        <v>8225</v>
      </c>
      <c r="Q73" s="58">
        <v>8234.9</v>
      </c>
      <c r="R73" s="49">
        <f t="shared" si="10"/>
        <v>100.12036474164134</v>
      </c>
      <c r="S73" s="79">
        <v>600</v>
      </c>
      <c r="T73" s="79">
        <v>600</v>
      </c>
      <c r="U73" s="52">
        <f t="shared" si="13"/>
        <v>100</v>
      </c>
      <c r="V73" s="49">
        <v>7031.2</v>
      </c>
      <c r="W73" s="49">
        <v>176.5</v>
      </c>
      <c r="X73" s="49">
        <v>600</v>
      </c>
      <c r="Y73" s="61">
        <v>14147</v>
      </c>
      <c r="Z73" s="61">
        <v>21665</v>
      </c>
      <c r="AA73" s="49">
        <f t="shared" si="11"/>
        <v>153.14200890648192</v>
      </c>
      <c r="AB73" s="54">
        <v>3200</v>
      </c>
      <c r="AC73" s="54">
        <v>800</v>
      </c>
      <c r="AD73" s="54">
        <v>1300</v>
      </c>
      <c r="AE73" s="61">
        <v>14495.2</v>
      </c>
      <c r="AF73" s="61">
        <v>14212.1</v>
      </c>
      <c r="AG73" s="61">
        <v>4200</v>
      </c>
      <c r="AH73" s="61">
        <v>4150.5</v>
      </c>
      <c r="AI73" s="61">
        <v>1000</v>
      </c>
      <c r="AJ73" s="61"/>
      <c r="AK73" s="61"/>
      <c r="AL73" s="61"/>
      <c r="AM73" s="62">
        <v>199967.2</v>
      </c>
      <c r="AN73" s="62">
        <v>199967.2</v>
      </c>
      <c r="AO73" s="61">
        <v>1059.8</v>
      </c>
      <c r="AP73" s="61">
        <v>1059.8</v>
      </c>
      <c r="AQ73" s="61"/>
      <c r="AR73" s="61"/>
      <c r="AS73" s="61">
        <v>699.6</v>
      </c>
      <c r="AT73" s="61">
        <v>2378.6</v>
      </c>
      <c r="AU73" s="62">
        <v>5314.1</v>
      </c>
      <c r="AV73" s="61">
        <v>6114</v>
      </c>
      <c r="AW73" s="49">
        <f t="shared" si="12"/>
        <v>115.05240774543195</v>
      </c>
      <c r="AX73" s="61"/>
      <c r="AY73" s="61"/>
      <c r="AZ73" s="61"/>
      <c r="BA73" s="61"/>
      <c r="BB73" s="61">
        <v>1668.8</v>
      </c>
      <c r="BC73" s="61">
        <v>1663.1</v>
      </c>
      <c r="BD73" s="61"/>
      <c r="BE73" s="61"/>
      <c r="BF73" s="61">
        <v>2300.5</v>
      </c>
      <c r="BG73" s="61">
        <v>2300.5</v>
      </c>
      <c r="BH73" s="61">
        <v>3510</v>
      </c>
      <c r="BI73" s="61">
        <v>407.9</v>
      </c>
      <c r="BJ73" s="55">
        <f t="shared" si="17"/>
        <v>263787.2</v>
      </c>
      <c r="BK73" s="49">
        <f t="shared" si="18"/>
        <v>262153.60000000003</v>
      </c>
      <c r="BL73" s="61"/>
      <c r="BM73" s="61"/>
      <c r="BN73" s="61">
        <v>1042.7</v>
      </c>
      <c r="BO73" s="61">
        <v>1042.7</v>
      </c>
      <c r="BP73" s="61"/>
      <c r="BQ73" s="61"/>
      <c r="BR73" s="61">
        <v>8100.5</v>
      </c>
      <c r="BS73" s="61">
        <v>7566.4</v>
      </c>
      <c r="BT73" s="55">
        <f t="shared" si="19"/>
        <v>9143.2</v>
      </c>
      <c r="BU73" s="55">
        <f t="shared" si="20"/>
        <v>8609.1</v>
      </c>
      <c r="BV73" s="71"/>
    </row>
    <row r="74" spans="1:74" ht="18" customHeight="1">
      <c r="A74" s="3"/>
      <c r="B74" s="3">
        <v>64</v>
      </c>
      <c r="C74" s="33" t="s">
        <v>104</v>
      </c>
      <c r="D74" s="60">
        <v>3600</v>
      </c>
      <c r="E74" s="60">
        <v>0</v>
      </c>
      <c r="F74" s="50">
        <f t="shared" si="15"/>
        <v>7017.7</v>
      </c>
      <c r="G74" s="50">
        <f t="shared" si="7"/>
        <v>7296.999999999999</v>
      </c>
      <c r="H74" s="49">
        <f t="shared" si="16"/>
        <v>103.97993644641406</v>
      </c>
      <c r="I74" s="55">
        <f t="shared" si="21"/>
        <v>2614.7</v>
      </c>
      <c r="J74" s="49">
        <f t="shared" si="21"/>
        <v>2893.999999999999</v>
      </c>
      <c r="K74" s="49">
        <f t="shared" si="8"/>
        <v>110.68191379508163</v>
      </c>
      <c r="L74" s="55"/>
      <c r="M74" s="49">
        <v>0</v>
      </c>
      <c r="N74" s="49"/>
      <c r="O74" s="49" t="e">
        <f t="shared" si="9"/>
        <v>#DIV/0!</v>
      </c>
      <c r="P74" s="25">
        <v>8.4</v>
      </c>
      <c r="Q74" s="59">
        <v>8.6</v>
      </c>
      <c r="R74" s="49">
        <f t="shared" si="10"/>
        <v>102.38095238095238</v>
      </c>
      <c r="S74" s="79">
        <v>0.2</v>
      </c>
      <c r="T74" s="79">
        <v>0.2</v>
      </c>
      <c r="U74" s="52">
        <f t="shared" si="13"/>
        <v>100</v>
      </c>
      <c r="V74" s="49">
        <v>0.2</v>
      </c>
      <c r="W74" s="49">
        <v>0</v>
      </c>
      <c r="X74" s="49">
        <v>0.2</v>
      </c>
      <c r="Y74" s="61">
        <v>25.2</v>
      </c>
      <c r="Z74" s="61">
        <v>81.3</v>
      </c>
      <c r="AA74" s="49">
        <f t="shared" si="11"/>
        <v>322.61904761904765</v>
      </c>
      <c r="AB74" s="54">
        <v>25.7</v>
      </c>
      <c r="AC74" s="54">
        <v>0</v>
      </c>
      <c r="AD74" s="54">
        <v>25.7</v>
      </c>
      <c r="AE74" s="61">
        <v>12</v>
      </c>
      <c r="AF74" s="61"/>
      <c r="AG74" s="61"/>
      <c r="AH74" s="61"/>
      <c r="AI74" s="61"/>
      <c r="AJ74" s="61"/>
      <c r="AK74" s="61"/>
      <c r="AL74" s="61"/>
      <c r="AM74" s="62">
        <v>4103</v>
      </c>
      <c r="AN74" s="62">
        <v>4103</v>
      </c>
      <c r="AO74" s="61"/>
      <c r="AP74" s="61"/>
      <c r="AQ74" s="61"/>
      <c r="AR74" s="61"/>
      <c r="AS74" s="61"/>
      <c r="AT74" s="61"/>
      <c r="AU74" s="62">
        <v>2384.4</v>
      </c>
      <c r="AV74" s="61">
        <v>2619.4</v>
      </c>
      <c r="AW74" s="49">
        <f t="shared" si="12"/>
        <v>109.85572890454623</v>
      </c>
      <c r="AX74" s="61"/>
      <c r="AY74" s="61"/>
      <c r="AZ74" s="61"/>
      <c r="BA74" s="61"/>
      <c r="BB74" s="61"/>
      <c r="BC74" s="61"/>
      <c r="BD74" s="61"/>
      <c r="BE74" s="61"/>
      <c r="BF74" s="61">
        <v>300</v>
      </c>
      <c r="BG74" s="61">
        <v>300</v>
      </c>
      <c r="BH74" s="61">
        <v>184.7</v>
      </c>
      <c r="BI74" s="61">
        <v>184.7</v>
      </c>
      <c r="BJ74" s="55">
        <f t="shared" si="17"/>
        <v>7017.7</v>
      </c>
      <c r="BK74" s="49">
        <f t="shared" si="18"/>
        <v>7296.999999999999</v>
      </c>
      <c r="BL74" s="61"/>
      <c r="BM74" s="61"/>
      <c r="BN74" s="61"/>
      <c r="BO74" s="61"/>
      <c r="BP74" s="61"/>
      <c r="BQ74" s="61"/>
      <c r="BR74" s="61"/>
      <c r="BS74" s="61"/>
      <c r="BT74" s="55">
        <f t="shared" si="19"/>
        <v>0</v>
      </c>
      <c r="BU74" s="55">
        <f t="shared" si="20"/>
        <v>0</v>
      </c>
      <c r="BV74" s="71"/>
    </row>
    <row r="75" spans="1:74" ht="18" customHeight="1">
      <c r="A75" s="3"/>
      <c r="B75" s="3">
        <v>65</v>
      </c>
      <c r="C75" s="33" t="s">
        <v>105</v>
      </c>
      <c r="D75" s="60">
        <v>802.7</v>
      </c>
      <c r="E75" s="60">
        <v>0</v>
      </c>
      <c r="F75" s="50">
        <f t="shared" si="15"/>
        <v>9781.5</v>
      </c>
      <c r="G75" s="50">
        <f t="shared" si="7"/>
        <v>8760.3</v>
      </c>
      <c r="H75" s="49">
        <f aca="true" t="shared" si="22" ref="H75:H106">G75/F75*100</f>
        <v>89.55988345345806</v>
      </c>
      <c r="I75" s="55">
        <f t="shared" si="21"/>
        <v>5931.1</v>
      </c>
      <c r="J75" s="49">
        <f t="shared" si="21"/>
        <v>4909.9</v>
      </c>
      <c r="K75" s="49">
        <f t="shared" si="8"/>
        <v>82.78228321896442</v>
      </c>
      <c r="L75" s="55"/>
      <c r="M75" s="49">
        <v>0</v>
      </c>
      <c r="N75" s="49"/>
      <c r="O75" s="49" t="e">
        <f t="shared" si="9"/>
        <v>#DIV/0!</v>
      </c>
      <c r="P75" s="25">
        <v>3606.8</v>
      </c>
      <c r="Q75" s="58">
        <v>3606.7</v>
      </c>
      <c r="R75" s="49">
        <f t="shared" si="10"/>
        <v>99.99722745924365</v>
      </c>
      <c r="S75" s="79">
        <v>1200</v>
      </c>
      <c r="T75" s="79">
        <v>1200</v>
      </c>
      <c r="U75" s="52">
        <f t="shared" si="13"/>
        <v>100</v>
      </c>
      <c r="V75" s="49">
        <v>14380.9</v>
      </c>
      <c r="W75" s="49">
        <v>9712.5</v>
      </c>
      <c r="X75" s="49">
        <v>1200</v>
      </c>
      <c r="Y75" s="61">
        <v>503.2</v>
      </c>
      <c r="Z75" s="61">
        <v>430.7</v>
      </c>
      <c r="AA75" s="49">
        <f t="shared" si="11"/>
        <v>85.59220985691573</v>
      </c>
      <c r="AB75" s="54">
        <v>1698.9</v>
      </c>
      <c r="AC75" s="54">
        <v>0</v>
      </c>
      <c r="AD75" s="54">
        <v>100</v>
      </c>
      <c r="AE75" s="61">
        <v>48</v>
      </c>
      <c r="AF75" s="61">
        <v>48</v>
      </c>
      <c r="AG75" s="61"/>
      <c r="AH75" s="61"/>
      <c r="AI75" s="61"/>
      <c r="AJ75" s="61"/>
      <c r="AK75" s="61"/>
      <c r="AL75" s="61"/>
      <c r="AM75" s="62">
        <v>3550.4</v>
      </c>
      <c r="AN75" s="61">
        <v>3550.4</v>
      </c>
      <c r="AO75" s="61"/>
      <c r="AP75" s="61"/>
      <c r="AQ75" s="61"/>
      <c r="AR75" s="61"/>
      <c r="AS75" s="61">
        <v>50</v>
      </c>
      <c r="AT75" s="61"/>
      <c r="AU75" s="62">
        <v>1723.1</v>
      </c>
      <c r="AV75" s="61">
        <v>824.5</v>
      </c>
      <c r="AW75" s="49">
        <f t="shared" si="12"/>
        <v>47.84980558296095</v>
      </c>
      <c r="AX75" s="61"/>
      <c r="AY75" s="61"/>
      <c r="AZ75" s="61"/>
      <c r="BA75" s="61"/>
      <c r="BB75" s="61"/>
      <c r="BC75" s="61"/>
      <c r="BD75" s="61"/>
      <c r="BE75" s="61"/>
      <c r="BF75" s="61">
        <v>300</v>
      </c>
      <c r="BG75" s="61">
        <v>300</v>
      </c>
      <c r="BH75" s="61"/>
      <c r="BI75" s="61"/>
      <c r="BJ75" s="55">
        <f aca="true" t="shared" si="23" ref="BJ75:BJ106">M75+P75+Y75+AE75+AG75+AI75+AK75+AM75+AO75+AQ75+AS75+AU75+AX75+AZ75+BB75+BD75+BF75+BH75</f>
        <v>9781.5</v>
      </c>
      <c r="BK75" s="49">
        <f aca="true" t="shared" si="24" ref="BK75:BK106">N75+Q75+Z75+AF75+AH75+AJ75+AL75+AN75+AP75+AR75+AT75+AV75+AY75+BA75+BC75+BE75+BG75+BI75</f>
        <v>8760.3</v>
      </c>
      <c r="BL75" s="61"/>
      <c r="BM75" s="61"/>
      <c r="BN75" s="61"/>
      <c r="BO75" s="61"/>
      <c r="BP75" s="61"/>
      <c r="BQ75" s="61"/>
      <c r="BR75" s="61">
        <v>370</v>
      </c>
      <c r="BS75" s="61">
        <v>370</v>
      </c>
      <c r="BT75" s="55">
        <f aca="true" t="shared" si="25" ref="BT75:BT106">BL75+BN75+BP75+BR75</f>
        <v>370</v>
      </c>
      <c r="BU75" s="55">
        <f aca="true" t="shared" si="26" ref="BU75:BU106">BM75+BO75+BQ75+BS75</f>
        <v>370</v>
      </c>
      <c r="BV75" s="71"/>
    </row>
    <row r="76" spans="1:74" ht="18" customHeight="1">
      <c r="A76" s="3"/>
      <c r="B76" s="3">
        <v>66</v>
      </c>
      <c r="C76" s="33" t="s">
        <v>106</v>
      </c>
      <c r="D76" s="60">
        <v>1</v>
      </c>
      <c r="E76" s="60">
        <v>0</v>
      </c>
      <c r="F76" s="50">
        <f t="shared" si="15"/>
        <v>9177.9</v>
      </c>
      <c r="G76" s="50">
        <f aca="true" t="shared" si="27" ref="G76:G119">BK76+BU76-BS76</f>
        <v>9131.3</v>
      </c>
      <c r="H76" s="49">
        <f t="shared" si="22"/>
        <v>99.49225857767027</v>
      </c>
      <c r="I76" s="55">
        <f t="shared" si="21"/>
        <v>5451.9</v>
      </c>
      <c r="J76" s="49">
        <f t="shared" si="21"/>
        <v>5405.299999999999</v>
      </c>
      <c r="K76" s="49">
        <f aca="true" t="shared" si="28" ref="K76:K120">J76/I76*100</f>
        <v>99.14525211394192</v>
      </c>
      <c r="L76" s="55"/>
      <c r="M76" s="49">
        <v>0</v>
      </c>
      <c r="N76" s="49"/>
      <c r="O76" s="49" t="e">
        <f aca="true" t="shared" si="29" ref="O76:O120">N76/M76*100</f>
        <v>#DIV/0!</v>
      </c>
      <c r="P76" s="25">
        <v>1254.1</v>
      </c>
      <c r="Q76" s="58">
        <v>1234.7</v>
      </c>
      <c r="R76" s="49">
        <f aca="true" t="shared" si="30" ref="R76:R120">Q76/P76*100</f>
        <v>98.45307391755046</v>
      </c>
      <c r="S76" s="79">
        <v>700</v>
      </c>
      <c r="T76" s="79">
        <v>700</v>
      </c>
      <c r="U76" s="52">
        <f t="shared" si="13"/>
        <v>100</v>
      </c>
      <c r="V76" s="49">
        <v>1511.2</v>
      </c>
      <c r="W76" s="49">
        <v>438.4</v>
      </c>
      <c r="X76" s="49">
        <v>700</v>
      </c>
      <c r="Y76" s="61">
        <v>172.8</v>
      </c>
      <c r="Z76" s="61">
        <v>172.5</v>
      </c>
      <c r="AA76" s="49">
        <f aca="true" t="shared" si="31" ref="AA76:AA120">Z76/Y76*100</f>
        <v>99.82638888888889</v>
      </c>
      <c r="AB76" s="54">
        <v>66</v>
      </c>
      <c r="AC76" s="54">
        <v>11</v>
      </c>
      <c r="AD76" s="54">
        <v>66</v>
      </c>
      <c r="AE76" s="61">
        <v>25</v>
      </c>
      <c r="AF76" s="61"/>
      <c r="AG76" s="61"/>
      <c r="AH76" s="61"/>
      <c r="AI76" s="61"/>
      <c r="AJ76" s="61"/>
      <c r="AK76" s="61"/>
      <c r="AL76" s="61"/>
      <c r="AM76" s="62">
        <v>3426</v>
      </c>
      <c r="AN76" s="62">
        <v>3426</v>
      </c>
      <c r="AO76" s="61"/>
      <c r="AP76" s="61"/>
      <c r="AQ76" s="61"/>
      <c r="AR76" s="61"/>
      <c r="AS76" s="61"/>
      <c r="AT76" s="61"/>
      <c r="AU76" s="62">
        <v>4000</v>
      </c>
      <c r="AV76" s="61">
        <v>3908.1</v>
      </c>
      <c r="AW76" s="49">
        <f aca="true" t="shared" si="32" ref="AW76:AW120">AV76/AU76*100</f>
        <v>97.7025</v>
      </c>
      <c r="AX76" s="61"/>
      <c r="AY76" s="61"/>
      <c r="AZ76" s="61"/>
      <c r="BA76" s="61"/>
      <c r="BB76" s="61"/>
      <c r="BC76" s="61"/>
      <c r="BD76" s="61"/>
      <c r="BE76" s="61"/>
      <c r="BF76" s="61">
        <v>300</v>
      </c>
      <c r="BG76" s="61">
        <v>300</v>
      </c>
      <c r="BH76" s="61"/>
      <c r="BI76" s="61">
        <v>90</v>
      </c>
      <c r="BJ76" s="55">
        <f t="shared" si="23"/>
        <v>9177.9</v>
      </c>
      <c r="BK76" s="49">
        <f t="shared" si="24"/>
        <v>9131.3</v>
      </c>
      <c r="BL76" s="61"/>
      <c r="BM76" s="61"/>
      <c r="BN76" s="61"/>
      <c r="BO76" s="61"/>
      <c r="BP76" s="61"/>
      <c r="BQ76" s="61"/>
      <c r="BR76" s="61"/>
      <c r="BS76" s="61"/>
      <c r="BT76" s="55">
        <f t="shared" si="25"/>
        <v>0</v>
      </c>
      <c r="BU76" s="55">
        <f t="shared" si="26"/>
        <v>0</v>
      </c>
      <c r="BV76" s="71"/>
    </row>
    <row r="77" spans="1:74" ht="18" customHeight="1">
      <c r="A77" s="3"/>
      <c r="B77" s="3">
        <v>67</v>
      </c>
      <c r="C77" s="33" t="s">
        <v>107</v>
      </c>
      <c r="D77" s="60">
        <v>0</v>
      </c>
      <c r="E77" s="60">
        <v>0</v>
      </c>
      <c r="F77" s="50">
        <f t="shared" si="15"/>
        <v>30969.7</v>
      </c>
      <c r="G77" s="50">
        <f t="shared" si="27"/>
        <v>30069.600000000002</v>
      </c>
      <c r="H77" s="49">
        <f t="shared" si="22"/>
        <v>97.09361085189718</v>
      </c>
      <c r="I77" s="55">
        <f t="shared" si="21"/>
        <v>8077.5</v>
      </c>
      <c r="J77" s="49">
        <f t="shared" si="21"/>
        <v>8077.4000000000015</v>
      </c>
      <c r="K77" s="49">
        <f t="shared" si="28"/>
        <v>99.99876199319098</v>
      </c>
      <c r="L77" s="55"/>
      <c r="M77" s="49">
        <v>0</v>
      </c>
      <c r="N77" s="49"/>
      <c r="O77" s="49" t="e">
        <f t="shared" si="29"/>
        <v>#DIV/0!</v>
      </c>
      <c r="P77" s="25">
        <v>6112.5</v>
      </c>
      <c r="Q77" s="58">
        <v>6114.1</v>
      </c>
      <c r="R77" s="49">
        <f t="shared" si="30"/>
        <v>100.02617586912066</v>
      </c>
      <c r="S77" s="79">
        <v>800</v>
      </c>
      <c r="T77" s="79">
        <v>800</v>
      </c>
      <c r="U77" s="52">
        <f aca="true" t="shared" si="33" ref="U77:U120">T77/S77*100</f>
        <v>100</v>
      </c>
      <c r="V77" s="49">
        <v>26050.3</v>
      </c>
      <c r="W77" s="49">
        <v>17977.5</v>
      </c>
      <c r="X77" s="49">
        <v>800</v>
      </c>
      <c r="Y77" s="61">
        <v>1000</v>
      </c>
      <c r="Z77" s="61">
        <v>956.3</v>
      </c>
      <c r="AA77" s="49">
        <f t="shared" si="31"/>
        <v>95.63</v>
      </c>
      <c r="AB77" s="54">
        <v>2598.5</v>
      </c>
      <c r="AC77" s="54">
        <v>1494</v>
      </c>
      <c r="AD77" s="54">
        <v>144.1</v>
      </c>
      <c r="AE77" s="61">
        <v>162</v>
      </c>
      <c r="AF77" s="61">
        <v>189</v>
      </c>
      <c r="AG77" s="61"/>
      <c r="AH77" s="61"/>
      <c r="AI77" s="61"/>
      <c r="AJ77" s="61"/>
      <c r="AK77" s="61"/>
      <c r="AL77" s="61"/>
      <c r="AM77" s="62">
        <v>21692.2</v>
      </c>
      <c r="AN77" s="62">
        <v>21692.2</v>
      </c>
      <c r="AO77" s="61"/>
      <c r="AP77" s="61"/>
      <c r="AQ77" s="61"/>
      <c r="AR77" s="61"/>
      <c r="AS77" s="61"/>
      <c r="AT77" s="61"/>
      <c r="AU77" s="62">
        <v>400</v>
      </c>
      <c r="AV77" s="61">
        <v>410.9</v>
      </c>
      <c r="AW77" s="49">
        <f t="shared" si="32"/>
        <v>102.725</v>
      </c>
      <c r="AX77" s="61"/>
      <c r="AY77" s="61"/>
      <c r="AZ77" s="61"/>
      <c r="BA77" s="61"/>
      <c r="BB77" s="61"/>
      <c r="BC77" s="61"/>
      <c r="BD77" s="61"/>
      <c r="BE77" s="61"/>
      <c r="BF77" s="61">
        <v>1200</v>
      </c>
      <c r="BG77" s="61">
        <v>300</v>
      </c>
      <c r="BH77" s="61">
        <v>403</v>
      </c>
      <c r="BI77" s="61">
        <v>407.1</v>
      </c>
      <c r="BJ77" s="55">
        <f t="shared" si="23"/>
        <v>30969.7</v>
      </c>
      <c r="BK77" s="49">
        <f t="shared" si="24"/>
        <v>30069.600000000002</v>
      </c>
      <c r="BL77" s="61"/>
      <c r="BM77" s="61"/>
      <c r="BN77" s="61"/>
      <c r="BO77" s="61"/>
      <c r="BP77" s="61"/>
      <c r="BQ77" s="61"/>
      <c r="BR77" s="61"/>
      <c r="BS77" s="61"/>
      <c r="BT77" s="55">
        <f t="shared" si="25"/>
        <v>0</v>
      </c>
      <c r="BU77" s="55">
        <f t="shared" si="26"/>
        <v>0</v>
      </c>
      <c r="BV77" s="71"/>
    </row>
    <row r="78" spans="1:74" ht="18" customHeight="1">
      <c r="A78" s="3"/>
      <c r="B78" s="3">
        <v>68</v>
      </c>
      <c r="C78" s="33" t="s">
        <v>108</v>
      </c>
      <c r="D78" s="60">
        <v>296</v>
      </c>
      <c r="E78" s="60">
        <v>0</v>
      </c>
      <c r="F78" s="50">
        <f t="shared" si="15"/>
        <v>9943.7</v>
      </c>
      <c r="G78" s="50">
        <f t="shared" si="27"/>
        <v>9616.7</v>
      </c>
      <c r="H78" s="49">
        <f t="shared" si="22"/>
        <v>96.71148566428995</v>
      </c>
      <c r="I78" s="55">
        <f t="shared" si="21"/>
        <v>3628.1000000000004</v>
      </c>
      <c r="J78" s="49">
        <f t="shared" si="21"/>
        <v>3301.1000000000004</v>
      </c>
      <c r="K78" s="49">
        <f t="shared" si="28"/>
        <v>90.98701799840137</v>
      </c>
      <c r="L78" s="55"/>
      <c r="M78" s="49">
        <v>0</v>
      </c>
      <c r="N78" s="49"/>
      <c r="O78" s="49" t="e">
        <f t="shared" si="29"/>
        <v>#DIV/0!</v>
      </c>
      <c r="P78" s="25">
        <v>2743.4</v>
      </c>
      <c r="Q78" s="58">
        <v>2743.9</v>
      </c>
      <c r="R78" s="49">
        <f t="shared" si="30"/>
        <v>100.0182255595247</v>
      </c>
      <c r="S78" s="79">
        <v>1088.3</v>
      </c>
      <c r="T78" s="79">
        <v>1088.3</v>
      </c>
      <c r="U78" s="52">
        <f t="shared" si="33"/>
        <v>100</v>
      </c>
      <c r="V78" s="49">
        <v>11192.8</v>
      </c>
      <c r="W78" s="49">
        <v>7036.200000000001</v>
      </c>
      <c r="X78" s="49">
        <v>1088.3</v>
      </c>
      <c r="Y78" s="61">
        <v>405.5</v>
      </c>
      <c r="Z78" s="61">
        <v>405.1</v>
      </c>
      <c r="AA78" s="49">
        <f t="shared" si="31"/>
        <v>99.90135635018497</v>
      </c>
      <c r="AB78" s="54">
        <v>813</v>
      </c>
      <c r="AC78" s="54">
        <v>497</v>
      </c>
      <c r="AD78" s="54">
        <v>50</v>
      </c>
      <c r="AE78" s="61">
        <v>30</v>
      </c>
      <c r="AF78" s="61">
        <v>5</v>
      </c>
      <c r="AG78" s="61"/>
      <c r="AH78" s="61"/>
      <c r="AI78" s="61"/>
      <c r="AJ78" s="61"/>
      <c r="AK78" s="61"/>
      <c r="AL78" s="61"/>
      <c r="AM78" s="62">
        <v>6315.6</v>
      </c>
      <c r="AN78" s="62">
        <v>6315.6</v>
      </c>
      <c r="AO78" s="61"/>
      <c r="AP78" s="61"/>
      <c r="AQ78" s="61"/>
      <c r="AR78" s="61"/>
      <c r="AS78" s="61"/>
      <c r="AT78" s="61"/>
      <c r="AU78" s="62">
        <v>449.2</v>
      </c>
      <c r="AV78" s="61">
        <v>147.1</v>
      </c>
      <c r="AW78" s="49">
        <f t="shared" si="32"/>
        <v>32.74710596616207</v>
      </c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55">
        <f t="shared" si="23"/>
        <v>9943.7</v>
      </c>
      <c r="BK78" s="49">
        <f t="shared" si="24"/>
        <v>9616.7</v>
      </c>
      <c r="BL78" s="61"/>
      <c r="BM78" s="61"/>
      <c r="BN78" s="61"/>
      <c r="BO78" s="61"/>
      <c r="BP78" s="61"/>
      <c r="BQ78" s="61"/>
      <c r="BR78" s="61"/>
      <c r="BS78" s="61"/>
      <c r="BT78" s="55">
        <f t="shared" si="25"/>
        <v>0</v>
      </c>
      <c r="BU78" s="55">
        <f t="shared" si="26"/>
        <v>0</v>
      </c>
      <c r="BV78" s="71"/>
    </row>
    <row r="79" spans="1:74" ht="18" customHeight="1">
      <c r="A79" s="3"/>
      <c r="B79" s="3">
        <v>69</v>
      </c>
      <c r="C79" s="33" t="s">
        <v>109</v>
      </c>
      <c r="D79" s="60">
        <v>107.3</v>
      </c>
      <c r="E79" s="60">
        <v>36.6</v>
      </c>
      <c r="F79" s="50">
        <f t="shared" si="15"/>
        <v>4498.2</v>
      </c>
      <c r="G79" s="50">
        <f t="shared" si="27"/>
        <v>4449</v>
      </c>
      <c r="H79" s="49">
        <f t="shared" si="22"/>
        <v>98.90622915833</v>
      </c>
      <c r="I79" s="55">
        <f aca="true" t="shared" si="34" ref="I79:J110">F79-AK79-AM79-AO79-AQ79-BF79-BL79-BN79</f>
        <v>698.1999999999998</v>
      </c>
      <c r="J79" s="49">
        <f t="shared" si="34"/>
        <v>649</v>
      </c>
      <c r="K79" s="49">
        <f t="shared" si="28"/>
        <v>92.95330850759098</v>
      </c>
      <c r="L79" s="55"/>
      <c r="M79" s="49">
        <v>0</v>
      </c>
      <c r="N79" s="49"/>
      <c r="O79" s="49" t="e">
        <f t="shared" si="29"/>
        <v>#DIV/0!</v>
      </c>
      <c r="P79" s="25">
        <v>135.3</v>
      </c>
      <c r="Q79" s="58">
        <v>174.3</v>
      </c>
      <c r="R79" s="49">
        <f t="shared" si="30"/>
        <v>128.8248337028825</v>
      </c>
      <c r="S79" s="79">
        <v>35</v>
      </c>
      <c r="T79" s="79">
        <v>35</v>
      </c>
      <c r="U79" s="52">
        <f t="shared" si="33"/>
        <v>100</v>
      </c>
      <c r="V79" s="49">
        <v>1991.525</v>
      </c>
      <c r="W79" s="49">
        <v>332.3</v>
      </c>
      <c r="X79" s="49">
        <v>35</v>
      </c>
      <c r="Y79" s="61">
        <v>104</v>
      </c>
      <c r="Z79" s="61">
        <v>40.8</v>
      </c>
      <c r="AA79" s="49">
        <f t="shared" si="31"/>
        <v>39.23076923076923</v>
      </c>
      <c r="AB79" s="54">
        <v>19.5</v>
      </c>
      <c r="AC79" s="54">
        <v>0</v>
      </c>
      <c r="AD79" s="54">
        <v>0</v>
      </c>
      <c r="AE79" s="61"/>
      <c r="AF79" s="61"/>
      <c r="AG79" s="61"/>
      <c r="AH79" s="61"/>
      <c r="AI79" s="61"/>
      <c r="AJ79" s="61"/>
      <c r="AK79" s="61"/>
      <c r="AL79" s="61"/>
      <c r="AM79" s="62">
        <v>3500</v>
      </c>
      <c r="AN79" s="62">
        <v>3500</v>
      </c>
      <c r="AO79" s="61"/>
      <c r="AP79" s="61"/>
      <c r="AQ79" s="61"/>
      <c r="AR79" s="61"/>
      <c r="AS79" s="61"/>
      <c r="AT79" s="61"/>
      <c r="AU79" s="62">
        <v>458.9</v>
      </c>
      <c r="AV79" s="61">
        <v>433.9</v>
      </c>
      <c r="AW79" s="49">
        <f t="shared" si="32"/>
        <v>94.55219001961211</v>
      </c>
      <c r="AX79" s="61"/>
      <c r="AY79" s="61"/>
      <c r="AZ79" s="61"/>
      <c r="BA79" s="61"/>
      <c r="BB79" s="61"/>
      <c r="BC79" s="61"/>
      <c r="BD79" s="61"/>
      <c r="BE79" s="61"/>
      <c r="BF79" s="61">
        <v>300</v>
      </c>
      <c r="BG79" s="61">
        <v>300</v>
      </c>
      <c r="BH79" s="61"/>
      <c r="BI79" s="61"/>
      <c r="BJ79" s="55">
        <f t="shared" si="23"/>
        <v>4498.2</v>
      </c>
      <c r="BK79" s="49">
        <f t="shared" si="24"/>
        <v>4449</v>
      </c>
      <c r="BL79" s="61"/>
      <c r="BM79" s="61"/>
      <c r="BN79" s="61"/>
      <c r="BO79" s="61"/>
      <c r="BP79" s="61"/>
      <c r="BQ79" s="61"/>
      <c r="BR79" s="61"/>
      <c r="BS79" s="61"/>
      <c r="BT79" s="55">
        <f t="shared" si="25"/>
        <v>0</v>
      </c>
      <c r="BU79" s="55">
        <f t="shared" si="26"/>
        <v>0</v>
      </c>
      <c r="BV79" s="71"/>
    </row>
    <row r="80" spans="1:74" ht="18" customHeight="1">
      <c r="A80" s="3"/>
      <c r="B80" s="3">
        <v>70</v>
      </c>
      <c r="C80" s="33" t="s">
        <v>110</v>
      </c>
      <c r="D80" s="60">
        <v>120.8</v>
      </c>
      <c r="E80" s="60">
        <v>731.3</v>
      </c>
      <c r="F80" s="50">
        <f t="shared" si="15"/>
        <v>5428.1</v>
      </c>
      <c r="G80" s="50">
        <f t="shared" si="27"/>
        <v>4890.8</v>
      </c>
      <c r="H80" s="49">
        <f t="shared" si="22"/>
        <v>90.10150881523921</v>
      </c>
      <c r="I80" s="55">
        <f t="shared" si="34"/>
        <v>1328.1000000000004</v>
      </c>
      <c r="J80" s="49">
        <f t="shared" si="34"/>
        <v>1390.8000000000002</v>
      </c>
      <c r="K80" s="49">
        <f t="shared" si="28"/>
        <v>104.72103004291844</v>
      </c>
      <c r="L80" s="55"/>
      <c r="M80" s="49">
        <v>0</v>
      </c>
      <c r="N80" s="49"/>
      <c r="O80" s="49" t="e">
        <f t="shared" si="29"/>
        <v>#DIV/0!</v>
      </c>
      <c r="P80" s="25">
        <v>368.2</v>
      </c>
      <c r="Q80" s="59">
        <v>450.9</v>
      </c>
      <c r="R80" s="49">
        <f t="shared" si="30"/>
        <v>122.46061922868006</v>
      </c>
      <c r="S80" s="79">
        <v>45.2</v>
      </c>
      <c r="T80" s="79">
        <v>45.2</v>
      </c>
      <c r="U80" s="52">
        <f t="shared" si="33"/>
        <v>100</v>
      </c>
      <c r="V80" s="49">
        <v>68.19999999999997</v>
      </c>
      <c r="W80" s="49">
        <v>7.199999999999989</v>
      </c>
      <c r="X80" s="49">
        <v>45.2</v>
      </c>
      <c r="Y80" s="61">
        <v>129.9</v>
      </c>
      <c r="Z80" s="61">
        <v>122.4</v>
      </c>
      <c r="AA80" s="49">
        <f t="shared" si="31"/>
        <v>94.22632794457274</v>
      </c>
      <c r="AB80" s="54">
        <v>34.4</v>
      </c>
      <c r="AC80" s="54">
        <v>17.5</v>
      </c>
      <c r="AD80" s="54">
        <v>51.9</v>
      </c>
      <c r="AE80" s="61">
        <v>10</v>
      </c>
      <c r="AF80" s="61"/>
      <c r="AG80" s="61"/>
      <c r="AH80" s="61"/>
      <c r="AI80" s="61"/>
      <c r="AJ80" s="61"/>
      <c r="AK80" s="61"/>
      <c r="AL80" s="61"/>
      <c r="AM80" s="62">
        <v>3500</v>
      </c>
      <c r="AN80" s="62">
        <v>3500</v>
      </c>
      <c r="AO80" s="61"/>
      <c r="AP80" s="61"/>
      <c r="AQ80" s="61"/>
      <c r="AR80" s="61"/>
      <c r="AS80" s="61"/>
      <c r="AT80" s="61">
        <v>51.5</v>
      </c>
      <c r="AU80" s="62">
        <v>820</v>
      </c>
      <c r="AV80" s="61">
        <v>766</v>
      </c>
      <c r="AW80" s="49">
        <f t="shared" si="32"/>
        <v>93.41463414634147</v>
      </c>
      <c r="AX80" s="61"/>
      <c r="AY80" s="61"/>
      <c r="AZ80" s="61"/>
      <c r="BA80" s="61"/>
      <c r="BB80" s="61"/>
      <c r="BC80" s="61"/>
      <c r="BD80" s="61"/>
      <c r="BE80" s="61"/>
      <c r="BF80" s="61">
        <v>600</v>
      </c>
      <c r="BG80" s="61"/>
      <c r="BH80" s="61"/>
      <c r="BI80" s="61"/>
      <c r="BJ80" s="55">
        <f t="shared" si="23"/>
        <v>5428.1</v>
      </c>
      <c r="BK80" s="49">
        <f t="shared" si="24"/>
        <v>4890.8</v>
      </c>
      <c r="BL80" s="61"/>
      <c r="BM80" s="61"/>
      <c r="BN80" s="61"/>
      <c r="BO80" s="61"/>
      <c r="BP80" s="61"/>
      <c r="BQ80" s="61"/>
      <c r="BR80" s="61"/>
      <c r="BS80" s="61"/>
      <c r="BT80" s="55">
        <f t="shared" si="25"/>
        <v>0</v>
      </c>
      <c r="BU80" s="55">
        <f t="shared" si="26"/>
        <v>0</v>
      </c>
      <c r="BV80" s="71"/>
    </row>
    <row r="81" spans="1:74" ht="18" customHeight="1">
      <c r="A81" s="3"/>
      <c r="B81" s="3">
        <v>71</v>
      </c>
      <c r="C81" s="33" t="s">
        <v>111</v>
      </c>
      <c r="D81" s="60">
        <v>320</v>
      </c>
      <c r="E81" s="60">
        <v>0</v>
      </c>
      <c r="F81" s="50">
        <f t="shared" si="15"/>
        <v>8608.3</v>
      </c>
      <c r="G81" s="50">
        <f t="shared" si="27"/>
        <v>6823</v>
      </c>
      <c r="H81" s="49">
        <f t="shared" si="22"/>
        <v>79.26071349743853</v>
      </c>
      <c r="I81" s="55">
        <f t="shared" si="34"/>
        <v>4508.299999999999</v>
      </c>
      <c r="J81" s="49">
        <f t="shared" si="34"/>
        <v>3323</v>
      </c>
      <c r="K81" s="49">
        <f t="shared" si="28"/>
        <v>73.70849322360979</v>
      </c>
      <c r="L81" s="55"/>
      <c r="M81" s="49">
        <v>0</v>
      </c>
      <c r="N81" s="49"/>
      <c r="O81" s="49" t="e">
        <f t="shared" si="29"/>
        <v>#DIV/0!</v>
      </c>
      <c r="P81" s="25">
        <v>3029.8</v>
      </c>
      <c r="Q81" s="58">
        <v>3009.2</v>
      </c>
      <c r="R81" s="49">
        <f t="shared" si="30"/>
        <v>99.3200871344643</v>
      </c>
      <c r="S81" s="79">
        <v>1580.8</v>
      </c>
      <c r="T81" s="79">
        <v>1580.8</v>
      </c>
      <c r="U81" s="52">
        <f t="shared" si="33"/>
        <v>100</v>
      </c>
      <c r="V81" s="49">
        <v>5160.8</v>
      </c>
      <c r="W81" s="49">
        <v>2723.5</v>
      </c>
      <c r="X81" s="49">
        <v>1580.8</v>
      </c>
      <c r="Y81" s="61">
        <v>574.5</v>
      </c>
      <c r="Z81" s="61">
        <v>122.1</v>
      </c>
      <c r="AA81" s="49">
        <f t="shared" si="31"/>
        <v>21.2532637075718</v>
      </c>
      <c r="AB81" s="54">
        <v>899.1</v>
      </c>
      <c r="AC81" s="54">
        <v>464.7</v>
      </c>
      <c r="AD81" s="54">
        <v>279.6</v>
      </c>
      <c r="AE81" s="61">
        <v>524</v>
      </c>
      <c r="AF81" s="61">
        <v>33</v>
      </c>
      <c r="AG81" s="61"/>
      <c r="AH81" s="61"/>
      <c r="AI81" s="61"/>
      <c r="AJ81" s="61"/>
      <c r="AK81" s="61"/>
      <c r="AL81" s="61"/>
      <c r="AM81" s="62">
        <v>3500</v>
      </c>
      <c r="AN81" s="62">
        <v>3500</v>
      </c>
      <c r="AO81" s="61"/>
      <c r="AP81" s="61"/>
      <c r="AQ81" s="61"/>
      <c r="AR81" s="61"/>
      <c r="AS81" s="61"/>
      <c r="AT81" s="61"/>
      <c r="AU81" s="62">
        <v>380</v>
      </c>
      <c r="AV81" s="61">
        <v>105.1</v>
      </c>
      <c r="AW81" s="49">
        <f t="shared" si="32"/>
        <v>27.657894736842103</v>
      </c>
      <c r="AX81" s="61"/>
      <c r="AY81" s="61"/>
      <c r="AZ81" s="61"/>
      <c r="BA81" s="61"/>
      <c r="BB81" s="61"/>
      <c r="BC81" s="61"/>
      <c r="BD81" s="61"/>
      <c r="BE81" s="61"/>
      <c r="BF81" s="61">
        <v>600</v>
      </c>
      <c r="BG81" s="61"/>
      <c r="BH81" s="61"/>
      <c r="BI81" s="61">
        <v>53.6</v>
      </c>
      <c r="BJ81" s="55">
        <f t="shared" si="23"/>
        <v>8608.3</v>
      </c>
      <c r="BK81" s="49">
        <f t="shared" si="24"/>
        <v>6823</v>
      </c>
      <c r="BL81" s="61"/>
      <c r="BM81" s="61"/>
      <c r="BN81" s="61"/>
      <c r="BO81" s="61"/>
      <c r="BP81" s="61"/>
      <c r="BQ81" s="61"/>
      <c r="BR81" s="61"/>
      <c r="BS81" s="61"/>
      <c r="BT81" s="55">
        <f t="shared" si="25"/>
        <v>0</v>
      </c>
      <c r="BU81" s="55">
        <f t="shared" si="26"/>
        <v>0</v>
      </c>
      <c r="BV81" s="71"/>
    </row>
    <row r="82" spans="1:74" ht="18" customHeight="1">
      <c r="A82" s="3"/>
      <c r="B82" s="3">
        <v>72</v>
      </c>
      <c r="C82" s="33" t="s">
        <v>112</v>
      </c>
      <c r="D82" s="60">
        <v>1173.5</v>
      </c>
      <c r="E82" s="60">
        <v>0</v>
      </c>
      <c r="F82" s="50">
        <f t="shared" si="15"/>
        <v>35613.2</v>
      </c>
      <c r="G82" s="50">
        <f t="shared" si="27"/>
        <v>34075.700000000004</v>
      </c>
      <c r="H82" s="49">
        <f t="shared" si="22"/>
        <v>95.68278054204623</v>
      </c>
      <c r="I82" s="55">
        <f t="shared" si="34"/>
        <v>14374.399999999998</v>
      </c>
      <c r="J82" s="49">
        <f t="shared" si="34"/>
        <v>12836.900000000005</v>
      </c>
      <c r="K82" s="49">
        <f t="shared" si="28"/>
        <v>89.30390138023158</v>
      </c>
      <c r="L82" s="55"/>
      <c r="M82" s="49">
        <v>0</v>
      </c>
      <c r="N82" s="49"/>
      <c r="O82" s="49" t="e">
        <f t="shared" si="29"/>
        <v>#DIV/0!</v>
      </c>
      <c r="P82" s="25">
        <v>10027</v>
      </c>
      <c r="Q82" s="58">
        <v>10029.5</v>
      </c>
      <c r="R82" s="49">
        <f t="shared" si="30"/>
        <v>100.02493268175925</v>
      </c>
      <c r="S82" s="79">
        <v>800</v>
      </c>
      <c r="T82" s="79">
        <v>800</v>
      </c>
      <c r="U82" s="52">
        <f t="shared" si="33"/>
        <v>100</v>
      </c>
      <c r="V82" s="49">
        <v>52745.8</v>
      </c>
      <c r="W82" s="49">
        <v>33212.799999999996</v>
      </c>
      <c r="X82" s="49">
        <v>800</v>
      </c>
      <c r="Y82" s="61">
        <v>1880.3</v>
      </c>
      <c r="Z82" s="61">
        <v>1720.1</v>
      </c>
      <c r="AA82" s="49">
        <f t="shared" si="31"/>
        <v>91.48008296548423</v>
      </c>
      <c r="AB82" s="54">
        <v>7774.8</v>
      </c>
      <c r="AC82" s="54">
        <v>4098.8</v>
      </c>
      <c r="AD82" s="54">
        <v>0</v>
      </c>
      <c r="AE82" s="61">
        <v>167</v>
      </c>
      <c r="AF82" s="61">
        <v>114.5</v>
      </c>
      <c r="AG82" s="61"/>
      <c r="AH82" s="61"/>
      <c r="AI82" s="61"/>
      <c r="AJ82" s="61"/>
      <c r="AK82" s="61"/>
      <c r="AL82" s="61"/>
      <c r="AM82" s="62">
        <v>20638.8</v>
      </c>
      <c r="AN82" s="62">
        <v>20638.8</v>
      </c>
      <c r="AO82" s="61"/>
      <c r="AP82" s="61"/>
      <c r="AQ82" s="61"/>
      <c r="AR82" s="61"/>
      <c r="AS82" s="61">
        <v>30</v>
      </c>
      <c r="AT82" s="61">
        <v>16</v>
      </c>
      <c r="AU82" s="62">
        <v>770.1</v>
      </c>
      <c r="AV82" s="61">
        <v>826.8</v>
      </c>
      <c r="AW82" s="49">
        <f t="shared" si="32"/>
        <v>107.36268017140631</v>
      </c>
      <c r="AX82" s="61"/>
      <c r="AY82" s="61"/>
      <c r="AZ82" s="61"/>
      <c r="BA82" s="61"/>
      <c r="BB82" s="61"/>
      <c r="BC82" s="61"/>
      <c r="BD82" s="61"/>
      <c r="BE82" s="61"/>
      <c r="BF82" s="61">
        <v>600</v>
      </c>
      <c r="BG82" s="61">
        <v>600</v>
      </c>
      <c r="BH82" s="61">
        <v>1500</v>
      </c>
      <c r="BI82" s="61">
        <v>130</v>
      </c>
      <c r="BJ82" s="55">
        <f t="shared" si="23"/>
        <v>35613.2</v>
      </c>
      <c r="BK82" s="49">
        <f t="shared" si="24"/>
        <v>34075.700000000004</v>
      </c>
      <c r="BL82" s="61"/>
      <c r="BM82" s="61"/>
      <c r="BN82" s="61"/>
      <c r="BO82" s="61"/>
      <c r="BP82" s="61"/>
      <c r="BQ82" s="61"/>
      <c r="BR82" s="61"/>
      <c r="BS82" s="61"/>
      <c r="BT82" s="55">
        <f t="shared" si="25"/>
        <v>0</v>
      </c>
      <c r="BU82" s="55">
        <f t="shared" si="26"/>
        <v>0</v>
      </c>
      <c r="BV82" s="71"/>
    </row>
    <row r="83" spans="1:74" ht="18" customHeight="1">
      <c r="A83" s="3"/>
      <c r="B83" s="3">
        <v>73</v>
      </c>
      <c r="C83" s="33" t="s">
        <v>113</v>
      </c>
      <c r="D83" s="60">
        <v>0</v>
      </c>
      <c r="E83" s="60">
        <v>0</v>
      </c>
      <c r="F83" s="50">
        <f t="shared" si="15"/>
        <v>5009.1</v>
      </c>
      <c r="G83" s="50">
        <f t="shared" si="27"/>
        <v>4987.400000000001</v>
      </c>
      <c r="H83" s="49">
        <f t="shared" si="22"/>
        <v>99.56678844503006</v>
      </c>
      <c r="I83" s="55">
        <f t="shared" si="34"/>
        <v>1209.1000000000004</v>
      </c>
      <c r="J83" s="49">
        <f t="shared" si="34"/>
        <v>1187.4000000000005</v>
      </c>
      <c r="K83" s="49">
        <f t="shared" si="28"/>
        <v>98.20527665205526</v>
      </c>
      <c r="L83" s="55"/>
      <c r="M83" s="49">
        <v>0</v>
      </c>
      <c r="N83" s="49"/>
      <c r="O83" s="49" t="e">
        <f t="shared" si="29"/>
        <v>#DIV/0!</v>
      </c>
      <c r="P83" s="25">
        <v>770.5</v>
      </c>
      <c r="Q83" s="58">
        <v>775.6</v>
      </c>
      <c r="R83" s="49">
        <f t="shared" si="30"/>
        <v>100.66190785204412</v>
      </c>
      <c r="S83" s="79">
        <v>78.2</v>
      </c>
      <c r="T83" s="79">
        <v>78.2</v>
      </c>
      <c r="U83" s="52">
        <f t="shared" si="33"/>
        <v>100</v>
      </c>
      <c r="V83" s="49">
        <v>226.99999999999994</v>
      </c>
      <c r="W83" s="49">
        <v>9.799999999999983</v>
      </c>
      <c r="X83" s="49">
        <v>78.2</v>
      </c>
      <c r="Y83" s="61">
        <v>118.6</v>
      </c>
      <c r="Z83" s="61">
        <v>141.2</v>
      </c>
      <c r="AA83" s="49">
        <f t="shared" si="31"/>
        <v>119.05564924114671</v>
      </c>
      <c r="AB83" s="54">
        <v>0</v>
      </c>
      <c r="AC83" s="54">
        <v>1.2</v>
      </c>
      <c r="AD83" s="54">
        <v>1.2</v>
      </c>
      <c r="AE83" s="61">
        <v>50</v>
      </c>
      <c r="AF83" s="61"/>
      <c r="AG83" s="61"/>
      <c r="AH83" s="61"/>
      <c r="AI83" s="61"/>
      <c r="AJ83" s="61"/>
      <c r="AK83" s="61"/>
      <c r="AL83" s="61"/>
      <c r="AM83" s="62">
        <v>3500</v>
      </c>
      <c r="AN83" s="62">
        <v>3500</v>
      </c>
      <c r="AO83" s="61"/>
      <c r="AP83" s="61"/>
      <c r="AQ83" s="61"/>
      <c r="AR83" s="61"/>
      <c r="AS83" s="61"/>
      <c r="AT83" s="61"/>
      <c r="AU83" s="62">
        <v>270</v>
      </c>
      <c r="AV83" s="61">
        <v>270.6</v>
      </c>
      <c r="AW83" s="49">
        <f t="shared" si="32"/>
        <v>100.22222222222223</v>
      </c>
      <c r="AX83" s="61"/>
      <c r="AY83" s="61"/>
      <c r="AZ83" s="61"/>
      <c r="BA83" s="61"/>
      <c r="BB83" s="61"/>
      <c r="BC83" s="61"/>
      <c r="BD83" s="61"/>
      <c r="BE83" s="61"/>
      <c r="BF83" s="61">
        <v>300</v>
      </c>
      <c r="BG83" s="61">
        <v>300</v>
      </c>
      <c r="BH83" s="61"/>
      <c r="BI83" s="61"/>
      <c r="BJ83" s="55">
        <f t="shared" si="23"/>
        <v>5009.1</v>
      </c>
      <c r="BK83" s="49">
        <f t="shared" si="24"/>
        <v>4987.400000000001</v>
      </c>
      <c r="BL83" s="61"/>
      <c r="BM83" s="61"/>
      <c r="BN83" s="61"/>
      <c r="BO83" s="61"/>
      <c r="BP83" s="61"/>
      <c r="BQ83" s="61"/>
      <c r="BR83" s="61"/>
      <c r="BS83" s="61"/>
      <c r="BT83" s="55">
        <f t="shared" si="25"/>
        <v>0</v>
      </c>
      <c r="BU83" s="55">
        <f t="shared" si="26"/>
        <v>0</v>
      </c>
      <c r="BV83" s="71"/>
    </row>
    <row r="84" spans="1:74" ht="18" customHeight="1">
      <c r="A84" s="3"/>
      <c r="B84" s="3">
        <v>74</v>
      </c>
      <c r="C84" s="33" t="s">
        <v>114</v>
      </c>
      <c r="D84" s="60">
        <v>112.6</v>
      </c>
      <c r="E84" s="60">
        <v>0</v>
      </c>
      <c r="F84" s="50">
        <f t="shared" si="15"/>
        <v>17407.800000000003</v>
      </c>
      <c r="G84" s="50">
        <f t="shared" si="27"/>
        <v>18190.1</v>
      </c>
      <c r="H84" s="49">
        <f t="shared" si="22"/>
        <v>104.49396247659092</v>
      </c>
      <c r="I84" s="55">
        <f t="shared" si="34"/>
        <v>14710.700000000003</v>
      </c>
      <c r="J84" s="49">
        <f t="shared" si="34"/>
        <v>15492.999999999998</v>
      </c>
      <c r="K84" s="49">
        <f t="shared" si="28"/>
        <v>105.31789785666213</v>
      </c>
      <c r="L84" s="55"/>
      <c r="M84" s="49">
        <v>0</v>
      </c>
      <c r="N84" s="49"/>
      <c r="O84" s="49" t="e">
        <f t="shared" si="29"/>
        <v>#DIV/0!</v>
      </c>
      <c r="P84" s="25">
        <v>5679.1</v>
      </c>
      <c r="Q84" s="58">
        <v>6051.4</v>
      </c>
      <c r="R84" s="49">
        <f t="shared" si="30"/>
        <v>106.55561620679333</v>
      </c>
      <c r="S84" s="79">
        <v>1200</v>
      </c>
      <c r="T84" s="79">
        <v>1200</v>
      </c>
      <c r="U84" s="52">
        <f t="shared" si="33"/>
        <v>100</v>
      </c>
      <c r="V84" s="49">
        <v>28657</v>
      </c>
      <c r="W84" s="49">
        <v>18927.7</v>
      </c>
      <c r="X84" s="49">
        <v>1200</v>
      </c>
      <c r="Y84" s="61">
        <v>731.6</v>
      </c>
      <c r="Z84" s="61">
        <v>481.2</v>
      </c>
      <c r="AA84" s="49">
        <f t="shared" si="31"/>
        <v>65.77364680153089</v>
      </c>
      <c r="AB84" s="54">
        <v>1360.7</v>
      </c>
      <c r="AC84" s="54">
        <v>723</v>
      </c>
      <c r="AD84" s="54">
        <v>300</v>
      </c>
      <c r="AE84" s="61">
        <v>100</v>
      </c>
      <c r="AF84" s="61">
        <v>32</v>
      </c>
      <c r="AG84" s="61"/>
      <c r="AH84" s="61"/>
      <c r="AI84" s="61"/>
      <c r="AJ84" s="61"/>
      <c r="AK84" s="61"/>
      <c r="AL84" s="61"/>
      <c r="AM84" s="62">
        <v>2397.1</v>
      </c>
      <c r="AN84" s="62">
        <v>2397.1</v>
      </c>
      <c r="AO84" s="61"/>
      <c r="AP84" s="61"/>
      <c r="AQ84" s="61"/>
      <c r="AR84" s="61"/>
      <c r="AS84" s="61"/>
      <c r="AT84" s="61"/>
      <c r="AU84" s="62">
        <v>8200</v>
      </c>
      <c r="AV84" s="61">
        <v>8448.4</v>
      </c>
      <c r="AW84" s="49">
        <f t="shared" si="32"/>
        <v>103.02926829268293</v>
      </c>
      <c r="AX84" s="61"/>
      <c r="AY84" s="61"/>
      <c r="AZ84" s="61"/>
      <c r="BA84" s="61"/>
      <c r="BB84" s="61"/>
      <c r="BC84" s="61"/>
      <c r="BD84" s="61"/>
      <c r="BE84" s="61"/>
      <c r="BF84" s="61">
        <v>300</v>
      </c>
      <c r="BG84" s="61">
        <v>300</v>
      </c>
      <c r="BH84" s="61"/>
      <c r="BI84" s="61">
        <v>480</v>
      </c>
      <c r="BJ84" s="55">
        <f t="shared" si="23"/>
        <v>17407.800000000003</v>
      </c>
      <c r="BK84" s="49">
        <f t="shared" si="24"/>
        <v>18190.1</v>
      </c>
      <c r="BL84" s="61"/>
      <c r="BM84" s="61"/>
      <c r="BN84" s="61"/>
      <c r="BO84" s="61"/>
      <c r="BP84" s="61"/>
      <c r="BQ84" s="61"/>
      <c r="BR84" s="61">
        <v>550</v>
      </c>
      <c r="BS84" s="61">
        <v>550</v>
      </c>
      <c r="BT84" s="55">
        <f t="shared" si="25"/>
        <v>550</v>
      </c>
      <c r="BU84" s="55">
        <f t="shared" si="26"/>
        <v>550</v>
      </c>
      <c r="BV84" s="71"/>
    </row>
    <row r="85" spans="1:74" s="35" customFormat="1" ht="18" customHeight="1">
      <c r="A85" s="34"/>
      <c r="B85" s="3">
        <v>75</v>
      </c>
      <c r="C85" s="33" t="s">
        <v>115</v>
      </c>
      <c r="D85" s="62">
        <v>7478.2</v>
      </c>
      <c r="E85" s="62">
        <v>3168.5</v>
      </c>
      <c r="F85" s="50">
        <f t="shared" si="15"/>
        <v>19908.9</v>
      </c>
      <c r="G85" s="50">
        <f t="shared" si="27"/>
        <v>18310.6</v>
      </c>
      <c r="H85" s="49">
        <f t="shared" si="22"/>
        <v>91.97193215094755</v>
      </c>
      <c r="I85" s="53">
        <f t="shared" si="34"/>
        <v>5766.100000000002</v>
      </c>
      <c r="J85" s="49">
        <f t="shared" si="34"/>
        <v>5067.799999999999</v>
      </c>
      <c r="K85" s="49">
        <f t="shared" si="28"/>
        <v>87.88956140198744</v>
      </c>
      <c r="L85" s="53"/>
      <c r="M85" s="49">
        <v>0</v>
      </c>
      <c r="N85" s="49"/>
      <c r="O85" s="49" t="e">
        <f t="shared" si="29"/>
        <v>#DIV/0!</v>
      </c>
      <c r="P85" s="28">
        <v>3707.7</v>
      </c>
      <c r="Q85" s="56">
        <v>3707.8</v>
      </c>
      <c r="R85" s="49">
        <f t="shared" si="30"/>
        <v>100.00269708984007</v>
      </c>
      <c r="S85" s="79">
        <v>1000</v>
      </c>
      <c r="T85" s="79">
        <v>1000</v>
      </c>
      <c r="U85" s="52">
        <f t="shared" si="33"/>
        <v>100</v>
      </c>
      <c r="V85" s="49">
        <v>13721.3</v>
      </c>
      <c r="W85" s="49">
        <v>5148.799999999999</v>
      </c>
      <c r="X85" s="49">
        <v>1000</v>
      </c>
      <c r="Y85" s="62">
        <v>1488.4</v>
      </c>
      <c r="Z85" s="62">
        <v>1090.7</v>
      </c>
      <c r="AA85" s="49">
        <f t="shared" si="31"/>
        <v>73.28003224939532</v>
      </c>
      <c r="AB85" s="64">
        <v>6391.2</v>
      </c>
      <c r="AC85" s="64">
        <v>3458.5</v>
      </c>
      <c r="AD85" s="64">
        <v>0</v>
      </c>
      <c r="AE85" s="62">
        <v>100</v>
      </c>
      <c r="AF85" s="62">
        <v>60</v>
      </c>
      <c r="AG85" s="62"/>
      <c r="AH85" s="62"/>
      <c r="AI85" s="62"/>
      <c r="AJ85" s="62"/>
      <c r="AK85" s="62"/>
      <c r="AL85" s="62"/>
      <c r="AM85" s="62">
        <v>12942.8</v>
      </c>
      <c r="AN85" s="62">
        <v>12942.8</v>
      </c>
      <c r="AO85" s="62"/>
      <c r="AP85" s="62"/>
      <c r="AQ85" s="62"/>
      <c r="AR85" s="62"/>
      <c r="AS85" s="62"/>
      <c r="AT85" s="62"/>
      <c r="AU85" s="62">
        <v>470</v>
      </c>
      <c r="AV85" s="62">
        <v>209.3</v>
      </c>
      <c r="AW85" s="49">
        <f t="shared" si="32"/>
        <v>44.53191489361703</v>
      </c>
      <c r="AX85" s="62"/>
      <c r="AY85" s="62"/>
      <c r="AZ85" s="62"/>
      <c r="BA85" s="62"/>
      <c r="BB85" s="62"/>
      <c r="BC85" s="62"/>
      <c r="BD85" s="62"/>
      <c r="BE85" s="62"/>
      <c r="BF85" s="62">
        <v>1200</v>
      </c>
      <c r="BG85" s="62">
        <v>300</v>
      </c>
      <c r="BH85" s="62"/>
      <c r="BI85" s="62"/>
      <c r="BJ85" s="53">
        <f t="shared" si="23"/>
        <v>19908.9</v>
      </c>
      <c r="BK85" s="53">
        <f t="shared" si="24"/>
        <v>18310.6</v>
      </c>
      <c r="BL85" s="62"/>
      <c r="BM85" s="62"/>
      <c r="BN85" s="62"/>
      <c r="BO85" s="62"/>
      <c r="BP85" s="62"/>
      <c r="BQ85" s="62"/>
      <c r="BR85" s="62"/>
      <c r="BS85" s="62"/>
      <c r="BT85" s="53">
        <f t="shared" si="25"/>
        <v>0</v>
      </c>
      <c r="BU85" s="53">
        <f t="shared" si="26"/>
        <v>0</v>
      </c>
      <c r="BV85" s="72"/>
    </row>
    <row r="86" spans="1:74" ht="18" customHeight="1">
      <c r="A86" s="3"/>
      <c r="B86" s="3">
        <v>76</v>
      </c>
      <c r="C86" s="33" t="s">
        <v>116</v>
      </c>
      <c r="D86" s="60">
        <v>0</v>
      </c>
      <c r="E86" s="60">
        <v>368</v>
      </c>
      <c r="F86" s="50">
        <f t="shared" si="15"/>
        <v>3857.6</v>
      </c>
      <c r="G86" s="50">
        <f t="shared" si="27"/>
        <v>3852.7</v>
      </c>
      <c r="H86" s="49">
        <f t="shared" si="22"/>
        <v>99.87297801742015</v>
      </c>
      <c r="I86" s="55">
        <f t="shared" si="34"/>
        <v>357.5999999999999</v>
      </c>
      <c r="J86" s="49">
        <f t="shared" si="34"/>
        <v>352.6999999999998</v>
      </c>
      <c r="K86" s="49">
        <f t="shared" si="28"/>
        <v>98.6297539149888</v>
      </c>
      <c r="L86" s="55"/>
      <c r="M86" s="49">
        <v>0</v>
      </c>
      <c r="N86" s="49"/>
      <c r="O86" s="49" t="e">
        <f t="shared" si="29"/>
        <v>#DIV/0!</v>
      </c>
      <c r="P86" s="25">
        <v>235.7</v>
      </c>
      <c r="Q86" s="58">
        <v>231.8</v>
      </c>
      <c r="R86" s="49">
        <f t="shared" si="30"/>
        <v>98.34535426389479</v>
      </c>
      <c r="S86" s="79">
        <v>0</v>
      </c>
      <c r="T86" s="79">
        <v>0</v>
      </c>
      <c r="U86" s="52"/>
      <c r="V86" s="49">
        <v>391.59999999999997</v>
      </c>
      <c r="W86" s="49">
        <v>186.9</v>
      </c>
      <c r="X86" s="49">
        <v>0</v>
      </c>
      <c r="Y86" s="61">
        <v>6.9</v>
      </c>
      <c r="Z86" s="61">
        <v>6.9</v>
      </c>
      <c r="AA86" s="49">
        <f t="shared" si="31"/>
        <v>100</v>
      </c>
      <c r="AB86" s="54">
        <v>678.4</v>
      </c>
      <c r="AC86" s="54">
        <v>0</v>
      </c>
      <c r="AD86" s="54">
        <v>200</v>
      </c>
      <c r="AE86" s="61"/>
      <c r="AF86" s="61"/>
      <c r="AG86" s="61"/>
      <c r="AH86" s="61"/>
      <c r="AI86" s="61"/>
      <c r="AJ86" s="61"/>
      <c r="AK86" s="61"/>
      <c r="AL86" s="61"/>
      <c r="AM86" s="62">
        <v>3500</v>
      </c>
      <c r="AN86" s="62">
        <v>3500</v>
      </c>
      <c r="AO86" s="61"/>
      <c r="AP86" s="61"/>
      <c r="AQ86" s="61"/>
      <c r="AR86" s="61"/>
      <c r="AS86" s="61"/>
      <c r="AT86" s="61"/>
      <c r="AU86" s="62">
        <v>115</v>
      </c>
      <c r="AV86" s="61">
        <v>114</v>
      </c>
      <c r="AW86" s="49">
        <f t="shared" si="32"/>
        <v>99.1304347826087</v>
      </c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55">
        <f t="shared" si="23"/>
        <v>3857.6</v>
      </c>
      <c r="BK86" s="49">
        <f t="shared" si="24"/>
        <v>3852.7</v>
      </c>
      <c r="BL86" s="61"/>
      <c r="BM86" s="61"/>
      <c r="BN86" s="61"/>
      <c r="BO86" s="61"/>
      <c r="BP86" s="61"/>
      <c r="BQ86" s="61"/>
      <c r="BR86" s="61"/>
      <c r="BS86" s="61"/>
      <c r="BT86" s="55">
        <f t="shared" si="25"/>
        <v>0</v>
      </c>
      <c r="BU86" s="55">
        <f t="shared" si="26"/>
        <v>0</v>
      </c>
      <c r="BV86" s="71"/>
    </row>
    <row r="87" spans="1:74" ht="18" customHeight="1">
      <c r="A87" s="3"/>
      <c r="B87" s="3">
        <v>77</v>
      </c>
      <c r="C87" s="33" t="s">
        <v>117</v>
      </c>
      <c r="D87" s="60">
        <v>60.4</v>
      </c>
      <c r="E87" s="60">
        <v>90</v>
      </c>
      <c r="F87" s="50">
        <f t="shared" si="15"/>
        <v>7888</v>
      </c>
      <c r="G87" s="50">
        <f t="shared" si="27"/>
        <v>7025.599999999999</v>
      </c>
      <c r="H87" s="49">
        <f t="shared" si="22"/>
        <v>89.06693711967544</v>
      </c>
      <c r="I87" s="55">
        <f t="shared" si="34"/>
        <v>3788</v>
      </c>
      <c r="J87" s="49">
        <f t="shared" si="34"/>
        <v>3225.5999999999995</v>
      </c>
      <c r="K87" s="49">
        <f t="shared" si="28"/>
        <v>85.15311510031678</v>
      </c>
      <c r="L87" s="55"/>
      <c r="M87" s="49">
        <v>0</v>
      </c>
      <c r="N87" s="49"/>
      <c r="O87" s="49" t="e">
        <f t="shared" si="29"/>
        <v>#DIV/0!</v>
      </c>
      <c r="P87" s="25">
        <v>2502</v>
      </c>
      <c r="Q87" s="58">
        <v>2532.1</v>
      </c>
      <c r="R87" s="49">
        <f t="shared" si="30"/>
        <v>101.20303756994404</v>
      </c>
      <c r="S87" s="79">
        <v>104</v>
      </c>
      <c r="T87" s="79">
        <v>104</v>
      </c>
      <c r="U87" s="52">
        <f t="shared" si="33"/>
        <v>100</v>
      </c>
      <c r="V87" s="49">
        <v>6240.5</v>
      </c>
      <c r="W87" s="49">
        <v>4619.9</v>
      </c>
      <c r="X87" s="49">
        <v>104</v>
      </c>
      <c r="Y87" s="61">
        <v>484</v>
      </c>
      <c r="Z87" s="61">
        <v>606.1</v>
      </c>
      <c r="AA87" s="49">
        <f t="shared" si="31"/>
        <v>125.22727272727275</v>
      </c>
      <c r="AB87" s="54">
        <v>254.8</v>
      </c>
      <c r="AC87" s="54">
        <v>191.5</v>
      </c>
      <c r="AD87" s="54">
        <v>210</v>
      </c>
      <c r="AE87" s="61">
        <v>450.6</v>
      </c>
      <c r="AF87" s="61"/>
      <c r="AG87" s="61"/>
      <c r="AH87" s="61"/>
      <c r="AI87" s="61"/>
      <c r="AJ87" s="61"/>
      <c r="AK87" s="61"/>
      <c r="AL87" s="61"/>
      <c r="AM87" s="62">
        <v>3500</v>
      </c>
      <c r="AN87" s="62">
        <v>3500</v>
      </c>
      <c r="AO87" s="61"/>
      <c r="AP87" s="61"/>
      <c r="AQ87" s="61"/>
      <c r="AR87" s="61"/>
      <c r="AS87" s="61"/>
      <c r="AT87" s="61"/>
      <c r="AU87" s="62">
        <v>351.4</v>
      </c>
      <c r="AV87" s="61">
        <v>87.4</v>
      </c>
      <c r="AW87" s="49">
        <f t="shared" si="32"/>
        <v>24.87194080819579</v>
      </c>
      <c r="AX87" s="61"/>
      <c r="AY87" s="61"/>
      <c r="AZ87" s="61"/>
      <c r="BA87" s="61"/>
      <c r="BB87" s="61"/>
      <c r="BC87" s="61"/>
      <c r="BD87" s="61"/>
      <c r="BE87" s="61"/>
      <c r="BF87" s="61">
        <v>600</v>
      </c>
      <c r="BG87" s="61">
        <v>300</v>
      </c>
      <c r="BH87" s="61"/>
      <c r="BI87" s="61"/>
      <c r="BJ87" s="55">
        <f t="shared" si="23"/>
        <v>7888</v>
      </c>
      <c r="BK87" s="49">
        <f t="shared" si="24"/>
        <v>7025.599999999999</v>
      </c>
      <c r="BL87" s="61"/>
      <c r="BM87" s="61"/>
      <c r="BN87" s="61"/>
      <c r="BO87" s="61"/>
      <c r="BP87" s="61"/>
      <c r="BQ87" s="61"/>
      <c r="BR87" s="61"/>
      <c r="BS87" s="61"/>
      <c r="BT87" s="55">
        <f t="shared" si="25"/>
        <v>0</v>
      </c>
      <c r="BU87" s="55">
        <f t="shared" si="26"/>
        <v>0</v>
      </c>
      <c r="BV87" s="71"/>
    </row>
    <row r="88" spans="1:74" ht="18" customHeight="1">
      <c r="A88" s="3"/>
      <c r="B88" s="3">
        <v>78</v>
      </c>
      <c r="C88" s="33" t="s">
        <v>118</v>
      </c>
      <c r="D88" s="60">
        <v>1735.8</v>
      </c>
      <c r="E88" s="60">
        <v>98.6</v>
      </c>
      <c r="F88" s="50">
        <f t="shared" si="15"/>
        <v>4902.1</v>
      </c>
      <c r="G88" s="50">
        <f t="shared" si="27"/>
        <v>4722.7</v>
      </c>
      <c r="H88" s="49">
        <f t="shared" si="22"/>
        <v>96.34034393423225</v>
      </c>
      <c r="I88" s="55">
        <f t="shared" si="34"/>
        <v>1102.1000000000004</v>
      </c>
      <c r="J88" s="49">
        <f t="shared" si="34"/>
        <v>922.6999999999998</v>
      </c>
      <c r="K88" s="49">
        <f t="shared" si="28"/>
        <v>83.72198530078936</v>
      </c>
      <c r="L88" s="55"/>
      <c r="M88" s="49">
        <v>0</v>
      </c>
      <c r="N88" s="49"/>
      <c r="O88" s="49" t="e">
        <f t="shared" si="29"/>
        <v>#DIV/0!</v>
      </c>
      <c r="P88" s="25">
        <v>1000.8</v>
      </c>
      <c r="Q88" s="58">
        <v>768.6</v>
      </c>
      <c r="R88" s="49">
        <f t="shared" si="30"/>
        <v>76.79856115107914</v>
      </c>
      <c r="S88" s="79">
        <v>180</v>
      </c>
      <c r="T88" s="79">
        <v>180</v>
      </c>
      <c r="U88" s="52">
        <f t="shared" si="33"/>
        <v>100</v>
      </c>
      <c r="V88" s="49">
        <v>931.6000000000001</v>
      </c>
      <c r="W88" s="49">
        <v>622.6</v>
      </c>
      <c r="X88" s="49">
        <v>180</v>
      </c>
      <c r="Y88" s="61">
        <v>51.3</v>
      </c>
      <c r="Z88" s="61">
        <v>108.2</v>
      </c>
      <c r="AA88" s="49">
        <f t="shared" si="31"/>
        <v>210.91617933723197</v>
      </c>
      <c r="AB88" s="54">
        <v>271.8</v>
      </c>
      <c r="AC88" s="54">
        <v>148.5</v>
      </c>
      <c r="AD88" s="54">
        <v>31.2</v>
      </c>
      <c r="AE88" s="61"/>
      <c r="AF88" s="61"/>
      <c r="AG88" s="61"/>
      <c r="AH88" s="61"/>
      <c r="AI88" s="61"/>
      <c r="AJ88" s="61"/>
      <c r="AK88" s="61"/>
      <c r="AL88" s="61"/>
      <c r="AM88" s="62">
        <v>3500</v>
      </c>
      <c r="AN88" s="62">
        <v>3500</v>
      </c>
      <c r="AO88" s="61"/>
      <c r="AP88" s="61"/>
      <c r="AQ88" s="61"/>
      <c r="AR88" s="61"/>
      <c r="AS88" s="61"/>
      <c r="AT88" s="61"/>
      <c r="AU88" s="62">
        <v>50</v>
      </c>
      <c r="AV88" s="61">
        <v>45.9</v>
      </c>
      <c r="AW88" s="49">
        <f t="shared" si="32"/>
        <v>91.8</v>
      </c>
      <c r="AX88" s="61"/>
      <c r="AY88" s="61"/>
      <c r="AZ88" s="61"/>
      <c r="BA88" s="61"/>
      <c r="BB88" s="61"/>
      <c r="BC88" s="61"/>
      <c r="BD88" s="61"/>
      <c r="BE88" s="61"/>
      <c r="BF88" s="61">
        <v>300</v>
      </c>
      <c r="BG88" s="61">
        <v>300</v>
      </c>
      <c r="BH88" s="61"/>
      <c r="BI88" s="61"/>
      <c r="BJ88" s="55">
        <f t="shared" si="23"/>
        <v>4902.1</v>
      </c>
      <c r="BK88" s="49">
        <f t="shared" si="24"/>
        <v>4722.7</v>
      </c>
      <c r="BL88" s="61"/>
      <c r="BM88" s="61"/>
      <c r="BN88" s="61"/>
      <c r="BO88" s="61"/>
      <c r="BP88" s="61"/>
      <c r="BQ88" s="61"/>
      <c r="BR88" s="61"/>
      <c r="BS88" s="61"/>
      <c r="BT88" s="55">
        <f t="shared" si="25"/>
        <v>0</v>
      </c>
      <c r="BU88" s="55">
        <f t="shared" si="26"/>
        <v>0</v>
      </c>
      <c r="BV88" s="71"/>
    </row>
    <row r="89" spans="1:74" ht="18" customHeight="1">
      <c r="A89" s="3"/>
      <c r="B89" s="3">
        <v>79</v>
      </c>
      <c r="C89" s="33" t="s">
        <v>119</v>
      </c>
      <c r="D89" s="60">
        <v>0</v>
      </c>
      <c r="E89" s="60">
        <v>658.8</v>
      </c>
      <c r="F89" s="50">
        <f t="shared" si="15"/>
        <v>9510</v>
      </c>
      <c r="G89" s="50">
        <f t="shared" si="27"/>
        <v>9301.1</v>
      </c>
      <c r="H89" s="49">
        <f t="shared" si="22"/>
        <v>97.80336487907466</v>
      </c>
      <c r="I89" s="55">
        <f t="shared" si="34"/>
        <v>4056</v>
      </c>
      <c r="J89" s="49">
        <f t="shared" si="34"/>
        <v>3847.1000000000004</v>
      </c>
      <c r="K89" s="49">
        <f t="shared" si="28"/>
        <v>94.84960552268245</v>
      </c>
      <c r="L89" s="55"/>
      <c r="M89" s="49">
        <v>0</v>
      </c>
      <c r="N89" s="49"/>
      <c r="O89" s="49" t="e">
        <f t="shared" si="29"/>
        <v>#DIV/0!</v>
      </c>
      <c r="P89" s="25">
        <v>600</v>
      </c>
      <c r="Q89" s="58">
        <v>600.4</v>
      </c>
      <c r="R89" s="49">
        <f t="shared" si="30"/>
        <v>100.06666666666666</v>
      </c>
      <c r="S89" s="79">
        <v>107.8</v>
      </c>
      <c r="T89" s="79">
        <v>107.8</v>
      </c>
      <c r="U89" s="52">
        <f t="shared" si="33"/>
        <v>100</v>
      </c>
      <c r="V89" s="49">
        <v>292.4</v>
      </c>
      <c r="W89" s="49">
        <v>227</v>
      </c>
      <c r="X89" s="49">
        <v>107.8</v>
      </c>
      <c r="Y89" s="61">
        <v>170</v>
      </c>
      <c r="Z89" s="61">
        <v>93.8</v>
      </c>
      <c r="AA89" s="49">
        <f t="shared" si="31"/>
        <v>55.17647058823529</v>
      </c>
      <c r="AB89" s="54">
        <v>438</v>
      </c>
      <c r="AC89" s="54">
        <v>236.6</v>
      </c>
      <c r="AD89" s="54">
        <v>74.3</v>
      </c>
      <c r="AE89" s="61">
        <v>28</v>
      </c>
      <c r="AF89" s="61">
        <v>43</v>
      </c>
      <c r="AG89" s="61"/>
      <c r="AH89" s="61"/>
      <c r="AI89" s="61"/>
      <c r="AJ89" s="61"/>
      <c r="AK89" s="61"/>
      <c r="AL89" s="61"/>
      <c r="AM89" s="62">
        <v>5154</v>
      </c>
      <c r="AN89" s="62">
        <v>5154</v>
      </c>
      <c r="AO89" s="61"/>
      <c r="AP89" s="61"/>
      <c r="AQ89" s="61"/>
      <c r="AR89" s="61"/>
      <c r="AS89" s="61"/>
      <c r="AT89" s="61"/>
      <c r="AU89" s="62">
        <v>3258</v>
      </c>
      <c r="AV89" s="61">
        <v>3109.9</v>
      </c>
      <c r="AW89" s="49">
        <f t="shared" si="32"/>
        <v>95.45426642111725</v>
      </c>
      <c r="AX89" s="61"/>
      <c r="AY89" s="61"/>
      <c r="AZ89" s="61"/>
      <c r="BA89" s="61"/>
      <c r="BB89" s="61"/>
      <c r="BC89" s="61"/>
      <c r="BD89" s="61"/>
      <c r="BE89" s="61"/>
      <c r="BF89" s="61">
        <v>300</v>
      </c>
      <c r="BG89" s="61">
        <v>300</v>
      </c>
      <c r="BH89" s="61"/>
      <c r="BI89" s="61"/>
      <c r="BJ89" s="55">
        <f t="shared" si="23"/>
        <v>9510</v>
      </c>
      <c r="BK89" s="49">
        <f t="shared" si="24"/>
        <v>9301.1</v>
      </c>
      <c r="BL89" s="61"/>
      <c r="BM89" s="61"/>
      <c r="BN89" s="61"/>
      <c r="BO89" s="61"/>
      <c r="BP89" s="61"/>
      <c r="BQ89" s="61"/>
      <c r="BR89" s="61"/>
      <c r="BS89" s="61"/>
      <c r="BT89" s="55">
        <f t="shared" si="25"/>
        <v>0</v>
      </c>
      <c r="BU89" s="55">
        <f t="shared" si="26"/>
        <v>0</v>
      </c>
      <c r="BV89" s="71"/>
    </row>
    <row r="90" spans="1:74" ht="18" customHeight="1">
      <c r="A90" s="3"/>
      <c r="B90" s="3">
        <v>80</v>
      </c>
      <c r="C90" s="33" t="s">
        <v>120</v>
      </c>
      <c r="D90" s="60">
        <v>157</v>
      </c>
      <c r="E90" s="60">
        <v>0</v>
      </c>
      <c r="F90" s="50">
        <f t="shared" si="15"/>
        <v>11267</v>
      </c>
      <c r="G90" s="50">
        <f t="shared" si="27"/>
        <v>9775.8</v>
      </c>
      <c r="H90" s="49">
        <f t="shared" si="22"/>
        <v>86.76488861276293</v>
      </c>
      <c r="I90" s="55">
        <f t="shared" si="34"/>
        <v>7334.3</v>
      </c>
      <c r="J90" s="49">
        <f t="shared" si="34"/>
        <v>6143.099999999999</v>
      </c>
      <c r="K90" s="49">
        <f t="shared" si="28"/>
        <v>83.75850456076243</v>
      </c>
      <c r="L90" s="55"/>
      <c r="M90" s="49">
        <v>0</v>
      </c>
      <c r="N90" s="49"/>
      <c r="O90" s="49" t="e">
        <f t="shared" si="29"/>
        <v>#DIV/0!</v>
      </c>
      <c r="P90" s="25">
        <v>5389</v>
      </c>
      <c r="Q90" s="58">
        <v>5391.9</v>
      </c>
      <c r="R90" s="49">
        <f t="shared" si="30"/>
        <v>100.05381332343661</v>
      </c>
      <c r="S90" s="79">
        <v>2030</v>
      </c>
      <c r="T90" s="79">
        <v>2030</v>
      </c>
      <c r="U90" s="52">
        <f t="shared" si="33"/>
        <v>100</v>
      </c>
      <c r="V90" s="49">
        <v>19581.3</v>
      </c>
      <c r="W90" s="49">
        <v>9441.8</v>
      </c>
      <c r="X90" s="49">
        <v>2030</v>
      </c>
      <c r="Y90" s="61">
        <v>742.7</v>
      </c>
      <c r="Z90" s="61">
        <v>371.2</v>
      </c>
      <c r="AA90" s="49">
        <f t="shared" si="31"/>
        <v>49.979803419954216</v>
      </c>
      <c r="AB90" s="54">
        <v>1507.8</v>
      </c>
      <c r="AC90" s="54">
        <v>798.8</v>
      </c>
      <c r="AD90" s="54">
        <v>380</v>
      </c>
      <c r="AE90" s="61">
        <v>44</v>
      </c>
      <c r="AF90" s="61">
        <v>24</v>
      </c>
      <c r="AG90" s="61"/>
      <c r="AH90" s="61"/>
      <c r="AI90" s="61"/>
      <c r="AJ90" s="61"/>
      <c r="AK90" s="61"/>
      <c r="AL90" s="61"/>
      <c r="AM90" s="62">
        <v>3332.7</v>
      </c>
      <c r="AN90" s="62">
        <v>3332.7</v>
      </c>
      <c r="AO90" s="61"/>
      <c r="AP90" s="61"/>
      <c r="AQ90" s="61"/>
      <c r="AR90" s="61"/>
      <c r="AS90" s="61"/>
      <c r="AT90" s="61"/>
      <c r="AU90" s="62">
        <v>1158.6</v>
      </c>
      <c r="AV90" s="61">
        <v>356</v>
      </c>
      <c r="AW90" s="49">
        <f t="shared" si="32"/>
        <v>30.726739167961338</v>
      </c>
      <c r="AX90" s="61"/>
      <c r="AY90" s="61"/>
      <c r="AZ90" s="61"/>
      <c r="BA90" s="61"/>
      <c r="BB90" s="61"/>
      <c r="BC90" s="61"/>
      <c r="BD90" s="61"/>
      <c r="BE90" s="61"/>
      <c r="BF90" s="61">
        <v>600</v>
      </c>
      <c r="BG90" s="61">
        <v>300</v>
      </c>
      <c r="BH90" s="61"/>
      <c r="BI90" s="61"/>
      <c r="BJ90" s="55">
        <f t="shared" si="23"/>
        <v>11267</v>
      </c>
      <c r="BK90" s="49">
        <f t="shared" si="24"/>
        <v>9775.8</v>
      </c>
      <c r="BL90" s="61"/>
      <c r="BM90" s="61"/>
      <c r="BN90" s="61"/>
      <c r="BO90" s="61"/>
      <c r="BP90" s="61"/>
      <c r="BQ90" s="61"/>
      <c r="BR90" s="61">
        <v>470</v>
      </c>
      <c r="BS90" s="61">
        <v>245.8</v>
      </c>
      <c r="BT90" s="55">
        <f t="shared" si="25"/>
        <v>470</v>
      </c>
      <c r="BU90" s="55">
        <f t="shared" si="26"/>
        <v>245.8</v>
      </c>
      <c r="BV90" s="71"/>
    </row>
    <row r="91" spans="1:74" ht="18" customHeight="1">
      <c r="A91" s="3"/>
      <c r="B91" s="3">
        <v>81</v>
      </c>
      <c r="C91" s="33" t="s">
        <v>121</v>
      </c>
      <c r="D91" s="60">
        <v>0</v>
      </c>
      <c r="E91" s="60">
        <v>0</v>
      </c>
      <c r="F91" s="50">
        <f aca="true" t="shared" si="35" ref="F91:F119">BJ91+BT91-BR91</f>
        <v>6697</v>
      </c>
      <c r="G91" s="50">
        <f t="shared" si="27"/>
        <v>6185.5</v>
      </c>
      <c r="H91" s="49">
        <f t="shared" si="22"/>
        <v>92.36225175451695</v>
      </c>
      <c r="I91" s="55">
        <f t="shared" si="34"/>
        <v>2597</v>
      </c>
      <c r="J91" s="49">
        <f t="shared" si="34"/>
        <v>2385.5</v>
      </c>
      <c r="K91" s="49">
        <f t="shared" si="28"/>
        <v>91.8559876780901</v>
      </c>
      <c r="L91" s="55"/>
      <c r="M91" s="49">
        <v>0</v>
      </c>
      <c r="N91" s="49"/>
      <c r="O91" s="49" t="e">
        <f t="shared" si="29"/>
        <v>#DIV/0!</v>
      </c>
      <c r="P91" s="25">
        <v>1800</v>
      </c>
      <c r="Q91" s="58">
        <v>1798.5</v>
      </c>
      <c r="R91" s="49">
        <f t="shared" si="30"/>
        <v>99.91666666666667</v>
      </c>
      <c r="S91" s="79">
        <v>800</v>
      </c>
      <c r="T91" s="79">
        <v>800</v>
      </c>
      <c r="U91" s="52">
        <f t="shared" si="33"/>
        <v>100</v>
      </c>
      <c r="V91" s="49">
        <v>2849.9999999999995</v>
      </c>
      <c r="W91" s="49">
        <v>2435.5</v>
      </c>
      <c r="X91" s="49">
        <v>800</v>
      </c>
      <c r="Y91" s="61">
        <v>515</v>
      </c>
      <c r="Z91" s="61">
        <v>372.8</v>
      </c>
      <c r="AA91" s="49">
        <f t="shared" si="31"/>
        <v>72.38834951456312</v>
      </c>
      <c r="AB91" s="54">
        <v>345.3</v>
      </c>
      <c r="AC91" s="54">
        <v>193.4</v>
      </c>
      <c r="AD91" s="54">
        <v>300</v>
      </c>
      <c r="AE91" s="61">
        <v>32</v>
      </c>
      <c r="AF91" s="61"/>
      <c r="AG91" s="61"/>
      <c r="AH91" s="61"/>
      <c r="AI91" s="61"/>
      <c r="AJ91" s="61"/>
      <c r="AK91" s="61"/>
      <c r="AL91" s="61"/>
      <c r="AM91" s="62">
        <v>3500</v>
      </c>
      <c r="AN91" s="62">
        <v>3500</v>
      </c>
      <c r="AO91" s="61"/>
      <c r="AP91" s="61"/>
      <c r="AQ91" s="61"/>
      <c r="AR91" s="61"/>
      <c r="AS91" s="61"/>
      <c r="AT91" s="61"/>
      <c r="AU91" s="62">
        <v>250</v>
      </c>
      <c r="AV91" s="61">
        <v>155.8</v>
      </c>
      <c r="AW91" s="49">
        <f t="shared" si="32"/>
        <v>62.32000000000001</v>
      </c>
      <c r="AX91" s="61"/>
      <c r="AY91" s="61"/>
      <c r="AZ91" s="61"/>
      <c r="BA91" s="61"/>
      <c r="BB91" s="61"/>
      <c r="BC91" s="61"/>
      <c r="BD91" s="61"/>
      <c r="BE91" s="61"/>
      <c r="BF91" s="61">
        <v>600</v>
      </c>
      <c r="BG91" s="61">
        <v>300</v>
      </c>
      <c r="BH91" s="61"/>
      <c r="BI91" s="61">
        <v>58.4</v>
      </c>
      <c r="BJ91" s="55">
        <f t="shared" si="23"/>
        <v>6697</v>
      </c>
      <c r="BK91" s="49">
        <f t="shared" si="24"/>
        <v>6185.5</v>
      </c>
      <c r="BL91" s="61"/>
      <c r="BM91" s="61"/>
      <c r="BN91" s="61"/>
      <c r="BO91" s="61"/>
      <c r="BP91" s="61"/>
      <c r="BQ91" s="61"/>
      <c r="BR91" s="61"/>
      <c r="BS91" s="61"/>
      <c r="BT91" s="55">
        <f t="shared" si="25"/>
        <v>0</v>
      </c>
      <c r="BU91" s="55">
        <f t="shared" si="26"/>
        <v>0</v>
      </c>
      <c r="BV91" s="71"/>
    </row>
    <row r="92" spans="1:74" ht="18" customHeight="1">
      <c r="A92" s="3"/>
      <c r="B92" s="3">
        <v>82</v>
      </c>
      <c r="C92" s="33" t="s">
        <v>122</v>
      </c>
      <c r="D92" s="60">
        <v>27.5</v>
      </c>
      <c r="E92" s="60">
        <v>0</v>
      </c>
      <c r="F92" s="50">
        <f t="shared" si="35"/>
        <v>8280.2</v>
      </c>
      <c r="G92" s="50">
        <f t="shared" si="27"/>
        <v>7453.7</v>
      </c>
      <c r="H92" s="49">
        <f t="shared" si="22"/>
        <v>90.01835704451582</v>
      </c>
      <c r="I92" s="55">
        <f t="shared" si="34"/>
        <v>4480.200000000001</v>
      </c>
      <c r="J92" s="49">
        <f t="shared" si="34"/>
        <v>3653.7</v>
      </c>
      <c r="K92" s="49">
        <f t="shared" si="28"/>
        <v>81.55216284987276</v>
      </c>
      <c r="L92" s="55"/>
      <c r="M92" s="49">
        <v>26.6</v>
      </c>
      <c r="N92" s="49"/>
      <c r="O92" s="49">
        <f t="shared" si="29"/>
        <v>0</v>
      </c>
      <c r="P92" s="25">
        <v>473.2</v>
      </c>
      <c r="Q92" s="58">
        <v>485.1</v>
      </c>
      <c r="R92" s="49">
        <f t="shared" si="30"/>
        <v>102.51479289940828</v>
      </c>
      <c r="S92" s="79">
        <v>126.8</v>
      </c>
      <c r="T92" s="79">
        <v>126.8</v>
      </c>
      <c r="U92" s="52">
        <f t="shared" si="33"/>
        <v>100</v>
      </c>
      <c r="V92" s="49">
        <v>34.099999999999994</v>
      </c>
      <c r="W92" s="49">
        <v>14</v>
      </c>
      <c r="X92" s="49">
        <v>126.8</v>
      </c>
      <c r="Y92" s="61">
        <v>245.3</v>
      </c>
      <c r="Z92" s="61">
        <v>236.3</v>
      </c>
      <c r="AA92" s="49">
        <f t="shared" si="31"/>
        <v>96.33102323685283</v>
      </c>
      <c r="AB92" s="54">
        <v>21.7</v>
      </c>
      <c r="AC92" s="54">
        <v>0</v>
      </c>
      <c r="AD92" s="54">
        <v>21.7</v>
      </c>
      <c r="AE92" s="61">
        <v>210</v>
      </c>
      <c r="AF92" s="61">
        <v>223.5</v>
      </c>
      <c r="AG92" s="61"/>
      <c r="AH92" s="61"/>
      <c r="AI92" s="61"/>
      <c r="AJ92" s="61"/>
      <c r="AK92" s="61"/>
      <c r="AL92" s="61"/>
      <c r="AM92" s="62">
        <v>3500</v>
      </c>
      <c r="AN92" s="62">
        <v>3500</v>
      </c>
      <c r="AO92" s="61"/>
      <c r="AP92" s="61"/>
      <c r="AQ92" s="61"/>
      <c r="AR92" s="61"/>
      <c r="AS92" s="61"/>
      <c r="AT92" s="61">
        <v>69</v>
      </c>
      <c r="AU92" s="62">
        <v>3525.1</v>
      </c>
      <c r="AV92" s="61">
        <v>2639.8</v>
      </c>
      <c r="AW92" s="49">
        <f t="shared" si="32"/>
        <v>74.88581884201867</v>
      </c>
      <c r="AX92" s="61"/>
      <c r="AY92" s="61"/>
      <c r="AZ92" s="61"/>
      <c r="BA92" s="61"/>
      <c r="BB92" s="61"/>
      <c r="BC92" s="61"/>
      <c r="BD92" s="61"/>
      <c r="BE92" s="61"/>
      <c r="BF92" s="61">
        <v>300</v>
      </c>
      <c r="BG92" s="61">
        <v>300</v>
      </c>
      <c r="BH92" s="61"/>
      <c r="BI92" s="61"/>
      <c r="BJ92" s="55">
        <f t="shared" si="23"/>
        <v>8280.2</v>
      </c>
      <c r="BK92" s="49">
        <f t="shared" si="24"/>
        <v>7453.7</v>
      </c>
      <c r="BL92" s="61"/>
      <c r="BM92" s="61"/>
      <c r="BN92" s="61"/>
      <c r="BO92" s="61"/>
      <c r="BP92" s="61"/>
      <c r="BQ92" s="61"/>
      <c r="BR92" s="61"/>
      <c r="BS92" s="61"/>
      <c r="BT92" s="55">
        <f t="shared" si="25"/>
        <v>0</v>
      </c>
      <c r="BU92" s="55">
        <f t="shared" si="26"/>
        <v>0</v>
      </c>
      <c r="BV92" s="71"/>
    </row>
    <row r="93" spans="1:74" ht="18" customHeight="1">
      <c r="A93" s="3"/>
      <c r="B93" s="3">
        <v>83</v>
      </c>
      <c r="C93" s="33" t="s">
        <v>123</v>
      </c>
      <c r="D93" s="60">
        <v>0</v>
      </c>
      <c r="E93" s="60">
        <v>0</v>
      </c>
      <c r="F93" s="50">
        <f t="shared" si="35"/>
        <v>5904.3</v>
      </c>
      <c r="G93" s="50">
        <f t="shared" si="27"/>
        <v>5700.2</v>
      </c>
      <c r="H93" s="49">
        <f t="shared" si="22"/>
        <v>96.54319733075893</v>
      </c>
      <c r="I93" s="55">
        <f t="shared" si="34"/>
        <v>2180</v>
      </c>
      <c r="J93" s="49">
        <f t="shared" si="34"/>
        <v>2275.8999999999996</v>
      </c>
      <c r="K93" s="49">
        <f t="shared" si="28"/>
        <v>104.39908256880732</v>
      </c>
      <c r="L93" s="55"/>
      <c r="M93" s="49"/>
      <c r="N93" s="49"/>
      <c r="O93" s="49" t="e">
        <f t="shared" si="29"/>
        <v>#DIV/0!</v>
      </c>
      <c r="P93" s="25">
        <v>1721</v>
      </c>
      <c r="Q93" s="58">
        <v>1942.3</v>
      </c>
      <c r="R93" s="49">
        <f t="shared" si="30"/>
        <v>112.85880302149913</v>
      </c>
      <c r="S93" s="79">
        <v>0</v>
      </c>
      <c r="T93" s="79">
        <v>0</v>
      </c>
      <c r="U93" s="52"/>
      <c r="V93" s="49">
        <v>0</v>
      </c>
      <c r="W93" s="49">
        <v>0</v>
      </c>
      <c r="X93" s="49">
        <v>0</v>
      </c>
      <c r="Y93" s="61">
        <v>25</v>
      </c>
      <c r="Z93" s="61">
        <v>71.2</v>
      </c>
      <c r="AA93" s="49">
        <f t="shared" si="31"/>
        <v>284.8</v>
      </c>
      <c r="AB93" s="54">
        <v>39</v>
      </c>
      <c r="AC93" s="54">
        <v>0</v>
      </c>
      <c r="AD93" s="54">
        <v>39</v>
      </c>
      <c r="AE93" s="61"/>
      <c r="AF93" s="61"/>
      <c r="AG93" s="61"/>
      <c r="AH93" s="61"/>
      <c r="AI93" s="61"/>
      <c r="AJ93" s="61"/>
      <c r="AK93" s="61"/>
      <c r="AL93" s="61"/>
      <c r="AM93" s="62">
        <v>3124.3</v>
      </c>
      <c r="AN93" s="62">
        <v>3124.3</v>
      </c>
      <c r="AO93" s="61"/>
      <c r="AP93" s="61"/>
      <c r="AQ93" s="61"/>
      <c r="AR93" s="61"/>
      <c r="AS93" s="61"/>
      <c r="AT93" s="61"/>
      <c r="AU93" s="62">
        <v>434</v>
      </c>
      <c r="AV93" s="61">
        <v>262.4</v>
      </c>
      <c r="AW93" s="49">
        <f t="shared" si="32"/>
        <v>60.46082949308755</v>
      </c>
      <c r="AX93" s="61"/>
      <c r="AY93" s="61"/>
      <c r="AZ93" s="61"/>
      <c r="BA93" s="61"/>
      <c r="BB93" s="61"/>
      <c r="BC93" s="61"/>
      <c r="BD93" s="61"/>
      <c r="BE93" s="61"/>
      <c r="BF93" s="61">
        <v>600</v>
      </c>
      <c r="BG93" s="61">
        <v>300</v>
      </c>
      <c r="BH93" s="61"/>
      <c r="BI93" s="61"/>
      <c r="BJ93" s="55">
        <f t="shared" si="23"/>
        <v>5904.3</v>
      </c>
      <c r="BK93" s="49">
        <f t="shared" si="24"/>
        <v>5700.2</v>
      </c>
      <c r="BL93" s="61"/>
      <c r="BM93" s="61"/>
      <c r="BN93" s="61"/>
      <c r="BO93" s="61"/>
      <c r="BP93" s="61"/>
      <c r="BQ93" s="61"/>
      <c r="BR93" s="61"/>
      <c r="BS93" s="61"/>
      <c r="BT93" s="55">
        <f t="shared" si="25"/>
        <v>0</v>
      </c>
      <c r="BU93" s="55">
        <f t="shared" si="26"/>
        <v>0</v>
      </c>
      <c r="BV93" s="71"/>
    </row>
    <row r="94" spans="1:74" ht="18" customHeight="1">
      <c r="A94" s="3"/>
      <c r="B94" s="3">
        <v>84</v>
      </c>
      <c r="C94" s="21" t="s">
        <v>124</v>
      </c>
      <c r="D94" s="60">
        <v>0</v>
      </c>
      <c r="E94" s="60">
        <v>394</v>
      </c>
      <c r="F94" s="50">
        <f t="shared" si="35"/>
        <v>9870.1</v>
      </c>
      <c r="G94" s="50">
        <f t="shared" si="27"/>
        <v>9546.3</v>
      </c>
      <c r="H94" s="49">
        <f t="shared" si="22"/>
        <v>96.71938480866454</v>
      </c>
      <c r="I94" s="55">
        <f t="shared" si="34"/>
        <v>4110.5</v>
      </c>
      <c r="J94" s="49">
        <f t="shared" si="34"/>
        <v>4086.699999999999</v>
      </c>
      <c r="K94" s="49">
        <f t="shared" si="28"/>
        <v>99.42099501277214</v>
      </c>
      <c r="L94" s="55"/>
      <c r="M94" s="49">
        <v>0</v>
      </c>
      <c r="N94" s="49"/>
      <c r="O94" s="49" t="e">
        <f t="shared" si="29"/>
        <v>#DIV/0!</v>
      </c>
      <c r="P94" s="25">
        <v>1688.8</v>
      </c>
      <c r="Q94" s="58">
        <v>1649.5</v>
      </c>
      <c r="R94" s="49">
        <f t="shared" si="30"/>
        <v>97.67290383704406</v>
      </c>
      <c r="S94" s="79">
        <v>113.2</v>
      </c>
      <c r="T94" s="79">
        <v>113.2</v>
      </c>
      <c r="U94" s="52">
        <f t="shared" si="33"/>
        <v>100</v>
      </c>
      <c r="V94" s="49">
        <v>1379.9</v>
      </c>
      <c r="W94" s="49">
        <v>516.2</v>
      </c>
      <c r="X94" s="49">
        <v>113.2</v>
      </c>
      <c r="Y94" s="61">
        <v>216.2</v>
      </c>
      <c r="Z94" s="61">
        <v>223.6</v>
      </c>
      <c r="AA94" s="49">
        <f t="shared" si="31"/>
        <v>103.422756706753</v>
      </c>
      <c r="AB94" s="54">
        <v>266.6</v>
      </c>
      <c r="AC94" s="54">
        <v>139.6</v>
      </c>
      <c r="AD94" s="54">
        <v>40.5</v>
      </c>
      <c r="AE94" s="61">
        <v>24</v>
      </c>
      <c r="AF94" s="61">
        <v>23.4</v>
      </c>
      <c r="AG94" s="61"/>
      <c r="AH94" s="61"/>
      <c r="AI94" s="61"/>
      <c r="AJ94" s="61"/>
      <c r="AK94" s="61"/>
      <c r="AL94" s="61"/>
      <c r="AM94" s="62">
        <v>5159.6</v>
      </c>
      <c r="AN94" s="62">
        <v>5159.6</v>
      </c>
      <c r="AO94" s="61"/>
      <c r="AP94" s="61"/>
      <c r="AQ94" s="61"/>
      <c r="AR94" s="61"/>
      <c r="AS94" s="61"/>
      <c r="AT94" s="61"/>
      <c r="AU94" s="62">
        <v>2181.5</v>
      </c>
      <c r="AV94" s="61">
        <v>2190.2</v>
      </c>
      <c r="AW94" s="49">
        <f t="shared" si="32"/>
        <v>100.39880815952324</v>
      </c>
      <c r="AX94" s="61"/>
      <c r="AY94" s="61"/>
      <c r="AZ94" s="61"/>
      <c r="BA94" s="61"/>
      <c r="BB94" s="61"/>
      <c r="BC94" s="61"/>
      <c r="BD94" s="61"/>
      <c r="BE94" s="61"/>
      <c r="BF94" s="61">
        <v>600</v>
      </c>
      <c r="BG94" s="61">
        <v>300</v>
      </c>
      <c r="BH94" s="61"/>
      <c r="BI94" s="61"/>
      <c r="BJ94" s="55">
        <f t="shared" si="23"/>
        <v>9870.1</v>
      </c>
      <c r="BK94" s="49">
        <f t="shared" si="24"/>
        <v>9546.3</v>
      </c>
      <c r="BL94" s="61"/>
      <c r="BM94" s="61"/>
      <c r="BN94" s="61"/>
      <c r="BO94" s="61"/>
      <c r="BP94" s="61"/>
      <c r="BQ94" s="61"/>
      <c r="BR94" s="61">
        <v>112.6</v>
      </c>
      <c r="BS94" s="61">
        <v>112.6</v>
      </c>
      <c r="BT94" s="55">
        <f t="shared" si="25"/>
        <v>112.6</v>
      </c>
      <c r="BU94" s="55">
        <f t="shared" si="26"/>
        <v>112.6</v>
      </c>
      <c r="BV94" s="71"/>
    </row>
    <row r="95" spans="1:74" ht="18" customHeight="1">
      <c r="A95" s="3"/>
      <c r="B95" s="3">
        <v>85</v>
      </c>
      <c r="C95" s="21" t="s">
        <v>125</v>
      </c>
      <c r="D95" s="60">
        <v>0</v>
      </c>
      <c r="E95" s="60">
        <v>0</v>
      </c>
      <c r="F95" s="50">
        <f t="shared" si="35"/>
        <v>20789.5</v>
      </c>
      <c r="G95" s="50">
        <f t="shared" si="27"/>
        <v>19858.699999999997</v>
      </c>
      <c r="H95" s="49">
        <f t="shared" si="22"/>
        <v>95.5227398446331</v>
      </c>
      <c r="I95" s="55">
        <f t="shared" si="34"/>
        <v>7483.1</v>
      </c>
      <c r="J95" s="49">
        <f t="shared" si="34"/>
        <v>6852.299999999997</v>
      </c>
      <c r="K95" s="49">
        <f t="shared" si="28"/>
        <v>91.57033849607778</v>
      </c>
      <c r="L95" s="55"/>
      <c r="M95" s="49">
        <v>31.4</v>
      </c>
      <c r="N95" s="49"/>
      <c r="O95" s="49">
        <f t="shared" si="29"/>
        <v>0</v>
      </c>
      <c r="P95" s="25">
        <v>5121.1</v>
      </c>
      <c r="Q95" s="58">
        <v>5131.4</v>
      </c>
      <c r="R95" s="49">
        <f t="shared" si="30"/>
        <v>100.20112866376363</v>
      </c>
      <c r="S95" s="79">
        <v>1900</v>
      </c>
      <c r="T95" s="79">
        <v>1900</v>
      </c>
      <c r="U95" s="52">
        <f t="shared" si="33"/>
        <v>100</v>
      </c>
      <c r="V95" s="49">
        <v>17634.7</v>
      </c>
      <c r="W95" s="49">
        <v>7183</v>
      </c>
      <c r="X95" s="49">
        <v>1900</v>
      </c>
      <c r="Y95" s="61">
        <v>598</v>
      </c>
      <c r="Z95" s="61">
        <v>513.8</v>
      </c>
      <c r="AA95" s="49">
        <f t="shared" si="31"/>
        <v>85.91973244147157</v>
      </c>
      <c r="AB95" s="54">
        <v>2425.2</v>
      </c>
      <c r="AC95" s="54">
        <v>0</v>
      </c>
      <c r="AD95" s="54">
        <v>28.2</v>
      </c>
      <c r="AE95" s="61">
        <v>48</v>
      </c>
      <c r="AF95" s="61"/>
      <c r="AG95" s="61"/>
      <c r="AH95" s="61"/>
      <c r="AI95" s="61"/>
      <c r="AJ95" s="61"/>
      <c r="AK95" s="61"/>
      <c r="AL95" s="61"/>
      <c r="AM95" s="62">
        <v>12706.4</v>
      </c>
      <c r="AN95" s="62">
        <v>12706.4</v>
      </c>
      <c r="AO95" s="61"/>
      <c r="AP95" s="61"/>
      <c r="AQ95" s="61"/>
      <c r="AR95" s="61"/>
      <c r="AS95" s="61"/>
      <c r="AT95" s="61"/>
      <c r="AU95" s="62">
        <v>1684.6</v>
      </c>
      <c r="AV95" s="61">
        <v>1207.1</v>
      </c>
      <c r="AW95" s="49">
        <f t="shared" si="32"/>
        <v>71.65499228303455</v>
      </c>
      <c r="AX95" s="61"/>
      <c r="AY95" s="61"/>
      <c r="AZ95" s="61"/>
      <c r="BA95" s="61"/>
      <c r="BB95" s="61"/>
      <c r="BC95" s="61"/>
      <c r="BD95" s="61"/>
      <c r="BE95" s="61"/>
      <c r="BF95" s="61">
        <v>600</v>
      </c>
      <c r="BG95" s="61">
        <v>300</v>
      </c>
      <c r="BH95" s="61"/>
      <c r="BI95" s="61"/>
      <c r="BJ95" s="55">
        <f t="shared" si="23"/>
        <v>20789.5</v>
      </c>
      <c r="BK95" s="49">
        <f t="shared" si="24"/>
        <v>19858.699999999997</v>
      </c>
      <c r="BL95" s="61"/>
      <c r="BM95" s="61"/>
      <c r="BN95" s="61"/>
      <c r="BO95" s="61"/>
      <c r="BP95" s="61"/>
      <c r="BQ95" s="61"/>
      <c r="BR95" s="61"/>
      <c r="BS95" s="61"/>
      <c r="BT95" s="55">
        <f t="shared" si="25"/>
        <v>0</v>
      </c>
      <c r="BU95" s="55">
        <f t="shared" si="26"/>
        <v>0</v>
      </c>
      <c r="BV95" s="71"/>
    </row>
    <row r="96" spans="1:74" ht="18" customHeight="1">
      <c r="A96" s="3"/>
      <c r="B96" s="3">
        <v>86</v>
      </c>
      <c r="C96" s="21" t="s">
        <v>126</v>
      </c>
      <c r="D96" s="60">
        <v>6207.5</v>
      </c>
      <c r="E96" s="60">
        <v>0</v>
      </c>
      <c r="F96" s="50">
        <f t="shared" si="35"/>
        <v>26761.5</v>
      </c>
      <c r="G96" s="50">
        <f t="shared" si="27"/>
        <v>24791.7</v>
      </c>
      <c r="H96" s="49">
        <f t="shared" si="22"/>
        <v>92.63942604114119</v>
      </c>
      <c r="I96" s="55">
        <f t="shared" si="34"/>
        <v>10004.8</v>
      </c>
      <c r="J96" s="49">
        <f t="shared" si="34"/>
        <v>8035</v>
      </c>
      <c r="K96" s="49">
        <f t="shared" si="28"/>
        <v>80.3114505037582</v>
      </c>
      <c r="L96" s="55"/>
      <c r="M96" s="49">
        <v>97.9</v>
      </c>
      <c r="N96" s="49"/>
      <c r="O96" s="49">
        <f t="shared" si="29"/>
        <v>0</v>
      </c>
      <c r="P96" s="25">
        <v>5010</v>
      </c>
      <c r="Q96" s="58">
        <v>5029.9</v>
      </c>
      <c r="R96" s="49">
        <f t="shared" si="30"/>
        <v>100.39720558882235</v>
      </c>
      <c r="S96" s="79">
        <v>584</v>
      </c>
      <c r="T96" s="79">
        <v>584</v>
      </c>
      <c r="U96" s="52">
        <f t="shared" si="33"/>
        <v>100</v>
      </c>
      <c r="V96" s="49">
        <v>22610.1</v>
      </c>
      <c r="W96" s="49">
        <v>13744.2</v>
      </c>
      <c r="X96" s="49">
        <v>584</v>
      </c>
      <c r="Y96" s="61">
        <v>1113</v>
      </c>
      <c r="Z96" s="61">
        <v>885.3</v>
      </c>
      <c r="AA96" s="49">
        <f t="shared" si="31"/>
        <v>79.54177897574124</v>
      </c>
      <c r="AB96" s="54">
        <v>2812.9</v>
      </c>
      <c r="AC96" s="54">
        <v>1357.5</v>
      </c>
      <c r="AD96" s="54">
        <v>785</v>
      </c>
      <c r="AE96" s="61">
        <v>621</v>
      </c>
      <c r="AF96" s="61">
        <v>549</v>
      </c>
      <c r="AG96" s="61"/>
      <c r="AH96" s="61"/>
      <c r="AI96" s="61"/>
      <c r="AJ96" s="61"/>
      <c r="AK96" s="61"/>
      <c r="AL96" s="61"/>
      <c r="AM96" s="62">
        <v>16456.7</v>
      </c>
      <c r="AN96" s="62">
        <v>16456.7</v>
      </c>
      <c r="AO96" s="61"/>
      <c r="AP96" s="61"/>
      <c r="AQ96" s="61"/>
      <c r="AR96" s="61"/>
      <c r="AS96" s="61"/>
      <c r="AT96" s="61"/>
      <c r="AU96" s="62">
        <v>3162.9</v>
      </c>
      <c r="AV96" s="61">
        <v>1552.8</v>
      </c>
      <c r="AW96" s="49">
        <f t="shared" si="32"/>
        <v>49.09418571564071</v>
      </c>
      <c r="AX96" s="61"/>
      <c r="AY96" s="61"/>
      <c r="AZ96" s="61"/>
      <c r="BA96" s="61"/>
      <c r="BB96" s="61"/>
      <c r="BC96" s="61">
        <v>18</v>
      </c>
      <c r="BD96" s="61"/>
      <c r="BE96" s="61"/>
      <c r="BF96" s="61">
        <v>300</v>
      </c>
      <c r="BG96" s="61">
        <v>300</v>
      </c>
      <c r="BH96" s="61"/>
      <c r="BI96" s="61"/>
      <c r="BJ96" s="55">
        <f t="shared" si="23"/>
        <v>26761.5</v>
      </c>
      <c r="BK96" s="49">
        <f t="shared" si="24"/>
        <v>24791.7</v>
      </c>
      <c r="BL96" s="61"/>
      <c r="BM96" s="61"/>
      <c r="BN96" s="61"/>
      <c r="BO96" s="61"/>
      <c r="BP96" s="61"/>
      <c r="BQ96" s="61"/>
      <c r="BR96" s="61"/>
      <c r="BS96" s="61"/>
      <c r="BT96" s="55">
        <f t="shared" si="25"/>
        <v>0</v>
      </c>
      <c r="BU96" s="55">
        <f t="shared" si="26"/>
        <v>0</v>
      </c>
      <c r="BV96" s="71"/>
    </row>
    <row r="97" spans="1:74" ht="18" customHeight="1">
      <c r="A97" s="3"/>
      <c r="B97" s="3">
        <v>87</v>
      </c>
      <c r="C97" s="21" t="s">
        <v>127</v>
      </c>
      <c r="D97" s="60">
        <v>0</v>
      </c>
      <c r="E97" s="60">
        <v>3258.4</v>
      </c>
      <c r="F97" s="50">
        <f t="shared" si="35"/>
        <v>19664.2</v>
      </c>
      <c r="G97" s="50">
        <f t="shared" si="27"/>
        <v>19439.6</v>
      </c>
      <c r="H97" s="49">
        <f t="shared" si="22"/>
        <v>98.85782284557723</v>
      </c>
      <c r="I97" s="55">
        <f t="shared" si="34"/>
        <v>13879.1</v>
      </c>
      <c r="J97" s="49">
        <f t="shared" si="34"/>
        <v>13954.499999999998</v>
      </c>
      <c r="K97" s="49">
        <f t="shared" si="28"/>
        <v>100.54326289168604</v>
      </c>
      <c r="L97" s="55"/>
      <c r="M97" s="49">
        <v>1.9</v>
      </c>
      <c r="N97" s="49"/>
      <c r="O97" s="49">
        <f t="shared" si="29"/>
        <v>0</v>
      </c>
      <c r="P97" s="25">
        <v>444.2</v>
      </c>
      <c r="Q97" s="58">
        <v>449</v>
      </c>
      <c r="R97" s="49">
        <f t="shared" si="30"/>
        <v>101.08059432687979</v>
      </c>
      <c r="S97" s="79">
        <v>52</v>
      </c>
      <c r="T97" s="79">
        <v>52</v>
      </c>
      <c r="U97" s="52">
        <f t="shared" si="33"/>
        <v>100</v>
      </c>
      <c r="V97" s="49">
        <v>1202.1000000000001</v>
      </c>
      <c r="W97" s="49">
        <v>602.3000000000001</v>
      </c>
      <c r="X97" s="49">
        <v>52</v>
      </c>
      <c r="Y97" s="61">
        <v>133.3</v>
      </c>
      <c r="Z97" s="61">
        <v>133.1</v>
      </c>
      <c r="AA97" s="49">
        <f t="shared" si="31"/>
        <v>99.84996249062264</v>
      </c>
      <c r="AB97" s="54">
        <v>611.6</v>
      </c>
      <c r="AC97" s="54">
        <v>317.8</v>
      </c>
      <c r="AD97" s="54">
        <v>0</v>
      </c>
      <c r="AE97" s="61">
        <v>14</v>
      </c>
      <c r="AF97" s="61">
        <v>14</v>
      </c>
      <c r="AG97" s="61"/>
      <c r="AH97" s="61"/>
      <c r="AI97" s="61"/>
      <c r="AJ97" s="61"/>
      <c r="AK97" s="61"/>
      <c r="AL97" s="61"/>
      <c r="AM97" s="62">
        <v>5185.1</v>
      </c>
      <c r="AN97" s="62">
        <v>5185.1</v>
      </c>
      <c r="AO97" s="61"/>
      <c r="AP97" s="61"/>
      <c r="AQ97" s="61"/>
      <c r="AR97" s="61"/>
      <c r="AS97" s="61"/>
      <c r="AT97" s="61"/>
      <c r="AU97" s="62">
        <v>13285.7</v>
      </c>
      <c r="AV97" s="61">
        <v>13358.4</v>
      </c>
      <c r="AW97" s="49">
        <f t="shared" si="32"/>
        <v>100.54720488946762</v>
      </c>
      <c r="AX97" s="61"/>
      <c r="AY97" s="61"/>
      <c r="AZ97" s="61"/>
      <c r="BA97" s="61"/>
      <c r="BB97" s="61"/>
      <c r="BC97" s="61"/>
      <c r="BD97" s="61"/>
      <c r="BE97" s="61"/>
      <c r="BF97" s="61">
        <v>600</v>
      </c>
      <c r="BG97" s="61">
        <v>300</v>
      </c>
      <c r="BH97" s="61"/>
      <c r="BI97" s="61"/>
      <c r="BJ97" s="55">
        <f t="shared" si="23"/>
        <v>19664.2</v>
      </c>
      <c r="BK97" s="49">
        <f t="shared" si="24"/>
        <v>19439.6</v>
      </c>
      <c r="BL97" s="61"/>
      <c r="BM97" s="61"/>
      <c r="BN97" s="61"/>
      <c r="BO97" s="61"/>
      <c r="BP97" s="61"/>
      <c r="BQ97" s="61"/>
      <c r="BR97" s="61">
        <v>1000</v>
      </c>
      <c r="BS97" s="61">
        <v>1000</v>
      </c>
      <c r="BT97" s="55">
        <f t="shared" si="25"/>
        <v>1000</v>
      </c>
      <c r="BU97" s="55">
        <f t="shared" si="26"/>
        <v>1000</v>
      </c>
      <c r="BV97" s="71"/>
    </row>
    <row r="98" spans="1:74" ht="18" customHeight="1">
      <c r="A98" s="3"/>
      <c r="B98" s="3">
        <v>88</v>
      </c>
      <c r="C98" s="21" t="s">
        <v>128</v>
      </c>
      <c r="D98" s="60">
        <v>1658.4</v>
      </c>
      <c r="E98" s="60">
        <v>0</v>
      </c>
      <c r="F98" s="50">
        <f t="shared" si="35"/>
        <v>5800.9</v>
      </c>
      <c r="G98" s="50">
        <f t="shared" si="27"/>
        <v>5452.7</v>
      </c>
      <c r="H98" s="49">
        <f t="shared" si="22"/>
        <v>93.99748314916651</v>
      </c>
      <c r="I98" s="55">
        <f t="shared" si="34"/>
        <v>2301.9999999999995</v>
      </c>
      <c r="J98" s="49">
        <f t="shared" si="34"/>
        <v>1953.7999999999997</v>
      </c>
      <c r="K98" s="49">
        <f t="shared" si="28"/>
        <v>84.874022589053</v>
      </c>
      <c r="L98" s="55"/>
      <c r="M98" s="49">
        <v>162</v>
      </c>
      <c r="N98" s="49"/>
      <c r="O98" s="49">
        <f t="shared" si="29"/>
        <v>0</v>
      </c>
      <c r="P98" s="25">
        <v>1116</v>
      </c>
      <c r="Q98" s="58">
        <v>1157</v>
      </c>
      <c r="R98" s="49">
        <f t="shared" si="30"/>
        <v>103.67383512544804</v>
      </c>
      <c r="S98" s="79">
        <v>158.8</v>
      </c>
      <c r="T98" s="79">
        <v>158.8</v>
      </c>
      <c r="U98" s="52">
        <f t="shared" si="33"/>
        <v>100</v>
      </c>
      <c r="V98" s="49">
        <v>524.5</v>
      </c>
      <c r="W98" s="49">
        <v>174.60000000000002</v>
      </c>
      <c r="X98" s="49">
        <v>158.8</v>
      </c>
      <c r="Y98" s="61">
        <v>115</v>
      </c>
      <c r="Z98" s="61">
        <v>249.7</v>
      </c>
      <c r="AA98" s="49">
        <f t="shared" si="31"/>
        <v>217.13043478260866</v>
      </c>
      <c r="AB98" s="54">
        <v>339.6</v>
      </c>
      <c r="AC98" s="54">
        <v>164.6</v>
      </c>
      <c r="AD98" s="54">
        <v>0</v>
      </c>
      <c r="AE98" s="61">
        <v>40</v>
      </c>
      <c r="AF98" s="61">
        <v>24.8</v>
      </c>
      <c r="AG98" s="61"/>
      <c r="AH98" s="61"/>
      <c r="AI98" s="61"/>
      <c r="AJ98" s="61"/>
      <c r="AK98" s="61"/>
      <c r="AL98" s="61"/>
      <c r="AM98" s="62">
        <v>3498.9</v>
      </c>
      <c r="AN98" s="62">
        <v>3498.9</v>
      </c>
      <c r="AO98" s="61"/>
      <c r="AP98" s="61"/>
      <c r="AQ98" s="61"/>
      <c r="AR98" s="61"/>
      <c r="AS98" s="61"/>
      <c r="AT98" s="61"/>
      <c r="AU98" s="62">
        <v>869</v>
      </c>
      <c r="AV98" s="61">
        <v>522.3</v>
      </c>
      <c r="AW98" s="49">
        <f t="shared" si="32"/>
        <v>60.103567318757186</v>
      </c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55">
        <f t="shared" si="23"/>
        <v>5800.9</v>
      </c>
      <c r="BK98" s="49">
        <f t="shared" si="24"/>
        <v>5452.7</v>
      </c>
      <c r="BL98" s="61"/>
      <c r="BM98" s="61"/>
      <c r="BN98" s="61"/>
      <c r="BO98" s="61"/>
      <c r="BP98" s="61"/>
      <c r="BQ98" s="61"/>
      <c r="BR98" s="61"/>
      <c r="BS98" s="61"/>
      <c r="BT98" s="55">
        <f t="shared" si="25"/>
        <v>0</v>
      </c>
      <c r="BU98" s="55">
        <f t="shared" si="26"/>
        <v>0</v>
      </c>
      <c r="BV98" s="71"/>
    </row>
    <row r="99" spans="1:74" ht="18" customHeight="1">
      <c r="A99" s="3"/>
      <c r="B99" s="3">
        <v>89</v>
      </c>
      <c r="C99" s="21" t="s">
        <v>129</v>
      </c>
      <c r="D99" s="60">
        <v>0</v>
      </c>
      <c r="E99" s="60">
        <v>0</v>
      </c>
      <c r="F99" s="50">
        <f t="shared" si="35"/>
        <v>6780.700000000001</v>
      </c>
      <c r="G99" s="50">
        <f t="shared" si="27"/>
        <v>6316</v>
      </c>
      <c r="H99" s="49">
        <f t="shared" si="22"/>
        <v>93.14672526435322</v>
      </c>
      <c r="I99" s="55">
        <f t="shared" si="34"/>
        <v>3855.9000000000005</v>
      </c>
      <c r="J99" s="49">
        <f t="shared" si="34"/>
        <v>3691.2</v>
      </c>
      <c r="K99" s="49">
        <f t="shared" si="28"/>
        <v>95.72862366762621</v>
      </c>
      <c r="L99" s="55"/>
      <c r="M99" s="49">
        <v>0</v>
      </c>
      <c r="N99" s="49"/>
      <c r="O99" s="49" t="e">
        <f t="shared" si="29"/>
        <v>#DIV/0!</v>
      </c>
      <c r="P99" s="25">
        <v>3543.2</v>
      </c>
      <c r="Q99" s="58">
        <v>3543.5</v>
      </c>
      <c r="R99" s="49">
        <f t="shared" si="30"/>
        <v>100.0084669225559</v>
      </c>
      <c r="S99" s="79">
        <v>746.4</v>
      </c>
      <c r="T99" s="79">
        <v>746.4</v>
      </c>
      <c r="U99" s="52">
        <f t="shared" si="33"/>
        <v>100</v>
      </c>
      <c r="V99" s="49">
        <v>2969.3</v>
      </c>
      <c r="W99" s="49">
        <v>26.59999999999991</v>
      </c>
      <c r="X99" s="49">
        <v>746.4</v>
      </c>
      <c r="Y99" s="61">
        <v>167.1</v>
      </c>
      <c r="Z99" s="65">
        <v>80</v>
      </c>
      <c r="AA99" s="49">
        <f t="shared" si="31"/>
        <v>47.875523638539796</v>
      </c>
      <c r="AB99" s="54">
        <v>563.9</v>
      </c>
      <c r="AC99" s="54">
        <v>325.5</v>
      </c>
      <c r="AD99" s="54">
        <v>0</v>
      </c>
      <c r="AE99" s="61"/>
      <c r="AF99" s="61">
        <v>12</v>
      </c>
      <c r="AG99" s="61"/>
      <c r="AH99" s="61"/>
      <c r="AI99" s="61"/>
      <c r="AJ99" s="61"/>
      <c r="AK99" s="61"/>
      <c r="AL99" s="61"/>
      <c r="AM99" s="62">
        <v>2324.8</v>
      </c>
      <c r="AN99" s="62">
        <v>2324.8</v>
      </c>
      <c r="AO99" s="61"/>
      <c r="AP99" s="61"/>
      <c r="AQ99" s="61"/>
      <c r="AR99" s="61"/>
      <c r="AS99" s="61"/>
      <c r="AT99" s="61"/>
      <c r="AU99" s="62">
        <v>125.6</v>
      </c>
      <c r="AV99" s="61">
        <v>55.7</v>
      </c>
      <c r="AW99" s="49">
        <f t="shared" si="32"/>
        <v>44.347133757961785</v>
      </c>
      <c r="AX99" s="61"/>
      <c r="AY99" s="61"/>
      <c r="AZ99" s="61"/>
      <c r="BA99" s="61"/>
      <c r="BB99" s="61"/>
      <c r="BC99" s="61"/>
      <c r="BD99" s="61"/>
      <c r="BE99" s="61"/>
      <c r="BF99" s="61">
        <v>600</v>
      </c>
      <c r="BG99" s="61">
        <v>300</v>
      </c>
      <c r="BH99" s="61">
        <v>20</v>
      </c>
      <c r="BI99" s="61"/>
      <c r="BJ99" s="55">
        <f t="shared" si="23"/>
        <v>6780.700000000001</v>
      </c>
      <c r="BK99" s="49">
        <f t="shared" si="24"/>
        <v>6316</v>
      </c>
      <c r="BL99" s="61"/>
      <c r="BM99" s="61"/>
      <c r="BN99" s="61"/>
      <c r="BO99" s="61"/>
      <c r="BP99" s="61"/>
      <c r="BQ99" s="61"/>
      <c r="BR99" s="61"/>
      <c r="BS99" s="61"/>
      <c r="BT99" s="55">
        <f t="shared" si="25"/>
        <v>0</v>
      </c>
      <c r="BU99" s="55">
        <f t="shared" si="26"/>
        <v>0</v>
      </c>
      <c r="BV99" s="71"/>
    </row>
    <row r="100" spans="1:74" ht="18" customHeight="1">
      <c r="A100" s="3"/>
      <c r="B100" s="3">
        <v>90</v>
      </c>
      <c r="C100" s="21" t="s">
        <v>130</v>
      </c>
      <c r="D100" s="60">
        <v>86.1</v>
      </c>
      <c r="E100" s="60">
        <v>0</v>
      </c>
      <c r="F100" s="50">
        <f t="shared" si="35"/>
        <v>10699.9</v>
      </c>
      <c r="G100" s="50">
        <f t="shared" si="27"/>
        <v>10162.499999999998</v>
      </c>
      <c r="H100" s="49">
        <f t="shared" si="22"/>
        <v>94.97752315442199</v>
      </c>
      <c r="I100" s="55">
        <f t="shared" si="34"/>
        <v>7145.9</v>
      </c>
      <c r="J100" s="49">
        <f t="shared" si="34"/>
        <v>6908.499999999998</v>
      </c>
      <c r="K100" s="49">
        <f t="shared" si="28"/>
        <v>96.67781525070318</v>
      </c>
      <c r="L100" s="55"/>
      <c r="M100" s="49">
        <v>91.5</v>
      </c>
      <c r="N100" s="49"/>
      <c r="O100" s="49">
        <f t="shared" si="29"/>
        <v>0</v>
      </c>
      <c r="P100" s="25">
        <v>5855.9</v>
      </c>
      <c r="Q100" s="58">
        <v>5861.4</v>
      </c>
      <c r="R100" s="49">
        <f t="shared" si="30"/>
        <v>100.09392236889292</v>
      </c>
      <c r="S100" s="79">
        <v>2000</v>
      </c>
      <c r="T100" s="79">
        <v>2000</v>
      </c>
      <c r="U100" s="52">
        <f t="shared" si="33"/>
        <v>100</v>
      </c>
      <c r="V100" s="49">
        <v>16976.3</v>
      </c>
      <c r="W100" s="49">
        <v>8041.2</v>
      </c>
      <c r="X100" s="49">
        <v>2000</v>
      </c>
      <c r="Y100" s="61">
        <v>208.5</v>
      </c>
      <c r="Z100" s="61">
        <v>314</v>
      </c>
      <c r="AA100" s="49">
        <f t="shared" si="31"/>
        <v>150.59952038369303</v>
      </c>
      <c r="AB100" s="54">
        <v>686.3</v>
      </c>
      <c r="AC100" s="54">
        <v>350.9</v>
      </c>
      <c r="AD100" s="54">
        <v>75.5</v>
      </c>
      <c r="AE100" s="61">
        <v>270</v>
      </c>
      <c r="AF100" s="61">
        <v>330.2</v>
      </c>
      <c r="AG100" s="61"/>
      <c r="AH100" s="61"/>
      <c r="AI100" s="61"/>
      <c r="AJ100" s="61"/>
      <c r="AK100" s="61"/>
      <c r="AL100" s="61"/>
      <c r="AM100" s="62">
        <v>2954</v>
      </c>
      <c r="AN100" s="62">
        <v>2954</v>
      </c>
      <c r="AO100" s="61"/>
      <c r="AP100" s="61"/>
      <c r="AQ100" s="61"/>
      <c r="AR100" s="61"/>
      <c r="AS100" s="61"/>
      <c r="AT100" s="61"/>
      <c r="AU100" s="62">
        <v>720</v>
      </c>
      <c r="AV100" s="61">
        <v>402.9</v>
      </c>
      <c r="AW100" s="49">
        <f t="shared" si="32"/>
        <v>55.95833333333333</v>
      </c>
      <c r="AX100" s="61"/>
      <c r="AY100" s="61"/>
      <c r="AZ100" s="61"/>
      <c r="BA100" s="61"/>
      <c r="BB100" s="61"/>
      <c r="BC100" s="61"/>
      <c r="BD100" s="61"/>
      <c r="BE100" s="61"/>
      <c r="BF100" s="61">
        <v>600</v>
      </c>
      <c r="BG100" s="61">
        <v>300</v>
      </c>
      <c r="BH100" s="61"/>
      <c r="BI100" s="61"/>
      <c r="BJ100" s="55">
        <f t="shared" si="23"/>
        <v>10699.9</v>
      </c>
      <c r="BK100" s="49">
        <f t="shared" si="24"/>
        <v>10162.499999999998</v>
      </c>
      <c r="BL100" s="61"/>
      <c r="BM100" s="61"/>
      <c r="BN100" s="61"/>
      <c r="BO100" s="61"/>
      <c r="BP100" s="61"/>
      <c r="BQ100" s="61"/>
      <c r="BR100" s="61"/>
      <c r="BS100" s="61"/>
      <c r="BT100" s="55">
        <f t="shared" si="25"/>
        <v>0</v>
      </c>
      <c r="BU100" s="55">
        <f t="shared" si="26"/>
        <v>0</v>
      </c>
      <c r="BV100" s="71"/>
    </row>
    <row r="101" spans="1:74" ht="18" customHeight="1">
      <c r="A101" s="3"/>
      <c r="B101" s="3">
        <v>91</v>
      </c>
      <c r="C101" s="21" t="s">
        <v>131</v>
      </c>
      <c r="D101" s="60">
        <v>2228.7</v>
      </c>
      <c r="E101" s="60">
        <v>0</v>
      </c>
      <c r="F101" s="50">
        <f t="shared" si="35"/>
        <v>4878.2</v>
      </c>
      <c r="G101" s="50">
        <f t="shared" si="27"/>
        <v>4418.5</v>
      </c>
      <c r="H101" s="49">
        <f t="shared" si="22"/>
        <v>90.57644213029397</v>
      </c>
      <c r="I101" s="55">
        <f t="shared" si="34"/>
        <v>1378.1999999999998</v>
      </c>
      <c r="J101" s="49">
        <f t="shared" si="34"/>
        <v>918.5</v>
      </c>
      <c r="K101" s="49">
        <f t="shared" si="28"/>
        <v>66.64489914381078</v>
      </c>
      <c r="L101" s="55"/>
      <c r="M101" s="49">
        <v>0</v>
      </c>
      <c r="N101" s="49"/>
      <c r="O101" s="49" t="e">
        <f t="shared" si="29"/>
        <v>#DIV/0!</v>
      </c>
      <c r="P101" s="25">
        <v>814.9</v>
      </c>
      <c r="Q101" s="58">
        <v>901.5</v>
      </c>
      <c r="R101" s="49">
        <f t="shared" si="30"/>
        <v>110.6270708062339</v>
      </c>
      <c r="S101" s="79">
        <v>100</v>
      </c>
      <c r="T101" s="79">
        <v>100</v>
      </c>
      <c r="U101" s="52">
        <f t="shared" si="33"/>
        <v>100</v>
      </c>
      <c r="V101" s="49">
        <v>6546.900000000001</v>
      </c>
      <c r="W101" s="49">
        <v>3950.8</v>
      </c>
      <c r="X101" s="49">
        <v>100</v>
      </c>
      <c r="Y101" s="61">
        <v>82.6</v>
      </c>
      <c r="Z101" s="61">
        <v>16.1</v>
      </c>
      <c r="AA101" s="49">
        <f t="shared" si="31"/>
        <v>19.491525423728817</v>
      </c>
      <c r="AB101" s="54">
        <v>262.3</v>
      </c>
      <c r="AC101" s="54">
        <v>144.5</v>
      </c>
      <c r="AD101" s="54">
        <v>25</v>
      </c>
      <c r="AE101" s="61"/>
      <c r="AF101" s="61"/>
      <c r="AG101" s="61"/>
      <c r="AH101" s="61"/>
      <c r="AI101" s="61"/>
      <c r="AJ101" s="61"/>
      <c r="AK101" s="61"/>
      <c r="AL101" s="61"/>
      <c r="AM101" s="62">
        <v>3500</v>
      </c>
      <c r="AN101" s="62">
        <v>3500</v>
      </c>
      <c r="AO101" s="61"/>
      <c r="AP101" s="61"/>
      <c r="AQ101" s="61"/>
      <c r="AR101" s="61"/>
      <c r="AS101" s="61"/>
      <c r="AT101" s="61"/>
      <c r="AU101" s="62">
        <v>480.7</v>
      </c>
      <c r="AV101" s="61">
        <v>0.9</v>
      </c>
      <c r="AW101" s="49">
        <f t="shared" si="32"/>
        <v>0.18722696068233827</v>
      </c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55">
        <f t="shared" si="23"/>
        <v>4878.2</v>
      </c>
      <c r="BK101" s="49">
        <f t="shared" si="24"/>
        <v>4418.5</v>
      </c>
      <c r="BL101" s="61"/>
      <c r="BM101" s="61"/>
      <c r="BN101" s="61"/>
      <c r="BO101" s="61"/>
      <c r="BP101" s="61"/>
      <c r="BQ101" s="61"/>
      <c r="BR101" s="61"/>
      <c r="BS101" s="61"/>
      <c r="BT101" s="55">
        <f t="shared" si="25"/>
        <v>0</v>
      </c>
      <c r="BU101" s="55">
        <f t="shared" si="26"/>
        <v>0</v>
      </c>
      <c r="BV101" s="71"/>
    </row>
    <row r="102" spans="1:74" ht="18" customHeight="1">
      <c r="A102" s="3"/>
      <c r="B102" s="3">
        <v>92</v>
      </c>
      <c r="C102" s="21" t="s">
        <v>132</v>
      </c>
      <c r="D102" s="60">
        <v>49.8</v>
      </c>
      <c r="E102" s="60">
        <v>0</v>
      </c>
      <c r="F102" s="50">
        <f t="shared" si="35"/>
        <v>10031.5</v>
      </c>
      <c r="G102" s="50">
        <f t="shared" si="27"/>
        <v>9163.5</v>
      </c>
      <c r="H102" s="49">
        <f t="shared" si="22"/>
        <v>91.34725614314908</v>
      </c>
      <c r="I102" s="55">
        <f t="shared" si="34"/>
        <v>5707.1</v>
      </c>
      <c r="J102" s="49">
        <f t="shared" si="34"/>
        <v>5139.1</v>
      </c>
      <c r="K102" s="49">
        <f t="shared" si="28"/>
        <v>90.04748471202537</v>
      </c>
      <c r="L102" s="55"/>
      <c r="M102" s="49">
        <v>0</v>
      </c>
      <c r="N102" s="49"/>
      <c r="O102" s="49" t="e">
        <f t="shared" si="29"/>
        <v>#DIV/0!</v>
      </c>
      <c r="P102" s="25">
        <v>4630.6</v>
      </c>
      <c r="Q102" s="58">
        <v>4632.4</v>
      </c>
      <c r="R102" s="49">
        <f t="shared" si="30"/>
        <v>100.03887185245969</v>
      </c>
      <c r="S102" s="79">
        <v>2000</v>
      </c>
      <c r="T102" s="79">
        <v>2000</v>
      </c>
      <c r="U102" s="52">
        <f t="shared" si="33"/>
        <v>100</v>
      </c>
      <c r="V102" s="49">
        <v>6427.400000000001</v>
      </c>
      <c r="W102" s="49">
        <v>2994.2999999999997</v>
      </c>
      <c r="X102" s="49">
        <v>2000</v>
      </c>
      <c r="Y102" s="61">
        <v>836.5</v>
      </c>
      <c r="Z102" s="61">
        <v>398</v>
      </c>
      <c r="AA102" s="49">
        <f t="shared" si="31"/>
        <v>47.57919904363419</v>
      </c>
      <c r="AB102" s="54">
        <v>999.8</v>
      </c>
      <c r="AC102" s="54">
        <v>540.6</v>
      </c>
      <c r="AD102" s="54">
        <v>500</v>
      </c>
      <c r="AE102" s="61"/>
      <c r="AF102" s="61">
        <v>20.6</v>
      </c>
      <c r="AG102" s="61"/>
      <c r="AH102" s="61"/>
      <c r="AI102" s="61"/>
      <c r="AJ102" s="61"/>
      <c r="AK102" s="61"/>
      <c r="AL102" s="61"/>
      <c r="AM102" s="62">
        <v>3724.4</v>
      </c>
      <c r="AN102" s="62">
        <v>3724.4</v>
      </c>
      <c r="AO102" s="61"/>
      <c r="AP102" s="61"/>
      <c r="AQ102" s="61"/>
      <c r="AR102" s="61"/>
      <c r="AS102" s="61"/>
      <c r="AT102" s="61">
        <v>9</v>
      </c>
      <c r="AU102" s="62">
        <v>200</v>
      </c>
      <c r="AV102" s="61">
        <v>79.1</v>
      </c>
      <c r="AW102" s="49">
        <f t="shared" si="32"/>
        <v>39.55</v>
      </c>
      <c r="AX102" s="61"/>
      <c r="AY102" s="61"/>
      <c r="AZ102" s="61"/>
      <c r="BA102" s="61"/>
      <c r="BB102" s="61"/>
      <c r="BC102" s="61"/>
      <c r="BD102" s="61"/>
      <c r="BE102" s="61"/>
      <c r="BF102" s="61">
        <v>600</v>
      </c>
      <c r="BG102" s="61">
        <v>300</v>
      </c>
      <c r="BH102" s="61">
        <v>40</v>
      </c>
      <c r="BI102" s="61"/>
      <c r="BJ102" s="55">
        <f t="shared" si="23"/>
        <v>10031.5</v>
      </c>
      <c r="BK102" s="49">
        <f t="shared" si="24"/>
        <v>9163.5</v>
      </c>
      <c r="BL102" s="61"/>
      <c r="BM102" s="61"/>
      <c r="BN102" s="61"/>
      <c r="BO102" s="61"/>
      <c r="BP102" s="61"/>
      <c r="BQ102" s="61"/>
      <c r="BR102" s="61"/>
      <c r="BS102" s="61"/>
      <c r="BT102" s="55">
        <f t="shared" si="25"/>
        <v>0</v>
      </c>
      <c r="BU102" s="55">
        <f t="shared" si="26"/>
        <v>0</v>
      </c>
      <c r="BV102" s="71"/>
    </row>
    <row r="103" spans="1:74" ht="18" customHeight="1">
      <c r="A103" s="3"/>
      <c r="B103" s="3">
        <v>93</v>
      </c>
      <c r="C103" s="21" t="s">
        <v>133</v>
      </c>
      <c r="D103" s="60">
        <v>0</v>
      </c>
      <c r="E103" s="60">
        <v>0</v>
      </c>
      <c r="F103" s="50">
        <f t="shared" si="35"/>
        <v>12460.7</v>
      </c>
      <c r="G103" s="50">
        <f t="shared" si="27"/>
        <v>11085</v>
      </c>
      <c r="H103" s="49">
        <f t="shared" si="22"/>
        <v>88.959689263043</v>
      </c>
      <c r="I103" s="55">
        <f t="shared" si="34"/>
        <v>5666.400000000001</v>
      </c>
      <c r="J103" s="49">
        <f t="shared" si="34"/>
        <v>4290.7</v>
      </c>
      <c r="K103" s="49">
        <f t="shared" si="28"/>
        <v>75.72179867287872</v>
      </c>
      <c r="L103" s="55"/>
      <c r="M103" s="49">
        <v>0</v>
      </c>
      <c r="N103" s="49"/>
      <c r="O103" s="49" t="e">
        <f t="shared" si="29"/>
        <v>#DIV/0!</v>
      </c>
      <c r="P103" s="25">
        <v>3071.9</v>
      </c>
      <c r="Q103" s="58">
        <v>3088</v>
      </c>
      <c r="R103" s="49">
        <f t="shared" si="30"/>
        <v>100.5241056023959</v>
      </c>
      <c r="S103" s="79">
        <v>0</v>
      </c>
      <c r="T103" s="79">
        <v>0</v>
      </c>
      <c r="U103" s="52"/>
      <c r="V103" s="49">
        <v>0</v>
      </c>
      <c r="W103" s="49">
        <v>746.3</v>
      </c>
      <c r="X103" s="49">
        <v>0</v>
      </c>
      <c r="Y103" s="61">
        <v>739</v>
      </c>
      <c r="Z103" s="61">
        <v>208.2</v>
      </c>
      <c r="AA103" s="49">
        <f t="shared" si="31"/>
        <v>28.173207036535857</v>
      </c>
      <c r="AB103" s="54">
        <v>445.5</v>
      </c>
      <c r="AC103" s="54">
        <v>225.6</v>
      </c>
      <c r="AD103" s="54">
        <v>133.1</v>
      </c>
      <c r="AE103" s="61">
        <v>60</v>
      </c>
      <c r="AF103" s="61"/>
      <c r="AG103" s="61"/>
      <c r="AH103" s="61"/>
      <c r="AI103" s="61"/>
      <c r="AJ103" s="61"/>
      <c r="AK103" s="61"/>
      <c r="AL103" s="61"/>
      <c r="AM103" s="62">
        <v>6794.3</v>
      </c>
      <c r="AN103" s="62">
        <v>6794.3</v>
      </c>
      <c r="AO103" s="61"/>
      <c r="AP103" s="61"/>
      <c r="AQ103" s="61"/>
      <c r="AR103" s="61"/>
      <c r="AS103" s="61"/>
      <c r="AT103" s="61"/>
      <c r="AU103" s="62">
        <v>1795.5</v>
      </c>
      <c r="AV103" s="61">
        <v>994.5</v>
      </c>
      <c r="AW103" s="49">
        <f t="shared" si="32"/>
        <v>55.388471177944865</v>
      </c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55">
        <f t="shared" si="23"/>
        <v>12460.7</v>
      </c>
      <c r="BK103" s="49">
        <f t="shared" si="24"/>
        <v>11085</v>
      </c>
      <c r="BL103" s="61"/>
      <c r="BM103" s="61"/>
      <c r="BN103" s="61"/>
      <c r="BO103" s="61"/>
      <c r="BP103" s="61"/>
      <c r="BQ103" s="61"/>
      <c r="BR103" s="61"/>
      <c r="BS103" s="61"/>
      <c r="BT103" s="55">
        <f t="shared" si="25"/>
        <v>0</v>
      </c>
      <c r="BU103" s="55">
        <f t="shared" si="26"/>
        <v>0</v>
      </c>
      <c r="BV103" s="71"/>
    </row>
    <row r="104" spans="1:74" ht="18" customHeight="1">
      <c r="A104" s="3"/>
      <c r="B104" s="3">
        <v>94</v>
      </c>
      <c r="C104" s="21" t="s">
        <v>134</v>
      </c>
      <c r="D104" s="60">
        <v>30</v>
      </c>
      <c r="E104" s="60">
        <v>0</v>
      </c>
      <c r="F104" s="50">
        <f t="shared" si="35"/>
        <v>9726.6</v>
      </c>
      <c r="G104" s="50">
        <f t="shared" si="27"/>
        <v>7592.799999999999</v>
      </c>
      <c r="H104" s="49">
        <f t="shared" si="22"/>
        <v>78.06222112557316</v>
      </c>
      <c r="I104" s="55">
        <f t="shared" si="34"/>
        <v>5763</v>
      </c>
      <c r="J104" s="49">
        <f t="shared" si="34"/>
        <v>3929.199999999999</v>
      </c>
      <c r="K104" s="49">
        <f t="shared" si="28"/>
        <v>68.1797674822141</v>
      </c>
      <c r="L104" s="55"/>
      <c r="M104" s="49">
        <v>0</v>
      </c>
      <c r="N104" s="49"/>
      <c r="O104" s="49" t="e">
        <f t="shared" si="29"/>
        <v>#DIV/0!</v>
      </c>
      <c r="P104" s="25">
        <v>2873</v>
      </c>
      <c r="Q104" s="58">
        <v>3127.3</v>
      </c>
      <c r="R104" s="49">
        <f t="shared" si="30"/>
        <v>108.85137486947443</v>
      </c>
      <c r="S104" s="79">
        <v>1100</v>
      </c>
      <c r="T104" s="79">
        <v>1100</v>
      </c>
      <c r="U104" s="52">
        <f t="shared" si="33"/>
        <v>100</v>
      </c>
      <c r="V104" s="49">
        <v>5665.8</v>
      </c>
      <c r="W104" s="49">
        <v>3824</v>
      </c>
      <c r="X104" s="49">
        <v>1100</v>
      </c>
      <c r="Y104" s="61">
        <v>100</v>
      </c>
      <c r="Z104" s="61">
        <v>167</v>
      </c>
      <c r="AA104" s="49">
        <f t="shared" si="31"/>
        <v>167</v>
      </c>
      <c r="AB104" s="54">
        <v>532.5</v>
      </c>
      <c r="AC104" s="54">
        <v>254</v>
      </c>
      <c r="AD104" s="54">
        <v>30.4</v>
      </c>
      <c r="AE104" s="61">
        <v>636</v>
      </c>
      <c r="AF104" s="61">
        <v>12</v>
      </c>
      <c r="AG104" s="61"/>
      <c r="AH104" s="61"/>
      <c r="AI104" s="61"/>
      <c r="AJ104" s="61"/>
      <c r="AK104" s="61"/>
      <c r="AL104" s="61"/>
      <c r="AM104" s="62">
        <v>3363.6</v>
      </c>
      <c r="AN104" s="62">
        <v>3363.6</v>
      </c>
      <c r="AO104" s="61"/>
      <c r="AP104" s="61"/>
      <c r="AQ104" s="61"/>
      <c r="AR104" s="61"/>
      <c r="AS104" s="61"/>
      <c r="AT104" s="61"/>
      <c r="AU104" s="62">
        <v>2154</v>
      </c>
      <c r="AV104" s="61">
        <v>379.5</v>
      </c>
      <c r="AW104" s="49">
        <f t="shared" si="32"/>
        <v>17.618384401114206</v>
      </c>
      <c r="AX104" s="61"/>
      <c r="AY104" s="61"/>
      <c r="AZ104" s="61"/>
      <c r="BA104" s="61"/>
      <c r="BB104" s="61"/>
      <c r="BC104" s="61"/>
      <c r="BD104" s="61"/>
      <c r="BE104" s="61"/>
      <c r="BF104" s="61">
        <v>600</v>
      </c>
      <c r="BG104" s="61">
        <v>300</v>
      </c>
      <c r="BH104" s="61"/>
      <c r="BI104" s="61">
        <v>243.4</v>
      </c>
      <c r="BJ104" s="55">
        <f t="shared" si="23"/>
        <v>9726.6</v>
      </c>
      <c r="BK104" s="49">
        <f t="shared" si="24"/>
        <v>7592.799999999999</v>
      </c>
      <c r="BL104" s="61"/>
      <c r="BM104" s="61"/>
      <c r="BN104" s="61"/>
      <c r="BO104" s="61"/>
      <c r="BP104" s="61"/>
      <c r="BQ104" s="61"/>
      <c r="BR104" s="61">
        <v>400</v>
      </c>
      <c r="BS104" s="61">
        <v>90</v>
      </c>
      <c r="BT104" s="55">
        <f t="shared" si="25"/>
        <v>400</v>
      </c>
      <c r="BU104" s="55">
        <f t="shared" si="26"/>
        <v>90</v>
      </c>
      <c r="BV104" s="71"/>
    </row>
    <row r="105" spans="1:74" ht="18" customHeight="1">
      <c r="A105" s="3"/>
      <c r="B105" s="3">
        <v>95</v>
      </c>
      <c r="C105" s="21" t="s">
        <v>135</v>
      </c>
      <c r="D105" s="60">
        <v>0</v>
      </c>
      <c r="E105" s="60">
        <v>0</v>
      </c>
      <c r="F105" s="50">
        <f t="shared" si="35"/>
        <v>5170.3</v>
      </c>
      <c r="G105" s="50">
        <f t="shared" si="27"/>
        <v>5092.799999999999</v>
      </c>
      <c r="H105" s="49">
        <f t="shared" si="22"/>
        <v>98.50105409744113</v>
      </c>
      <c r="I105" s="55">
        <f t="shared" si="34"/>
        <v>1370.3000000000002</v>
      </c>
      <c r="J105" s="49">
        <f t="shared" si="34"/>
        <v>1292.7999999999993</v>
      </c>
      <c r="K105" s="49">
        <f t="shared" si="28"/>
        <v>94.34430416697067</v>
      </c>
      <c r="L105" s="55"/>
      <c r="M105" s="49">
        <v>0</v>
      </c>
      <c r="N105" s="49"/>
      <c r="O105" s="49" t="e">
        <f t="shared" si="29"/>
        <v>#DIV/0!</v>
      </c>
      <c r="P105" s="25">
        <v>1113.6</v>
      </c>
      <c r="Q105" s="58">
        <v>1106.3</v>
      </c>
      <c r="R105" s="49">
        <f t="shared" si="30"/>
        <v>99.3444683908046</v>
      </c>
      <c r="S105" s="79">
        <v>240</v>
      </c>
      <c r="T105" s="79">
        <v>240</v>
      </c>
      <c r="U105" s="52">
        <f t="shared" si="33"/>
        <v>100</v>
      </c>
      <c r="V105" s="49">
        <v>1012.9</v>
      </c>
      <c r="W105" s="49">
        <v>243</v>
      </c>
      <c r="X105" s="49">
        <v>240</v>
      </c>
      <c r="Y105" s="61">
        <v>29.7</v>
      </c>
      <c r="Z105" s="61">
        <v>16.1</v>
      </c>
      <c r="AA105" s="49">
        <f t="shared" si="31"/>
        <v>54.208754208754215</v>
      </c>
      <c r="AB105" s="54">
        <v>153.4</v>
      </c>
      <c r="AC105" s="54">
        <v>99.1</v>
      </c>
      <c r="AD105" s="54">
        <v>0</v>
      </c>
      <c r="AE105" s="61"/>
      <c r="AF105" s="61"/>
      <c r="AG105" s="61"/>
      <c r="AH105" s="61"/>
      <c r="AI105" s="61"/>
      <c r="AJ105" s="61"/>
      <c r="AK105" s="61"/>
      <c r="AL105" s="61"/>
      <c r="AM105" s="62">
        <v>3500</v>
      </c>
      <c r="AN105" s="62">
        <v>3500</v>
      </c>
      <c r="AO105" s="61"/>
      <c r="AP105" s="61"/>
      <c r="AQ105" s="61"/>
      <c r="AR105" s="61"/>
      <c r="AS105" s="61"/>
      <c r="AT105" s="61"/>
      <c r="AU105" s="62">
        <v>227</v>
      </c>
      <c r="AV105" s="61">
        <v>170.4</v>
      </c>
      <c r="AW105" s="49">
        <f t="shared" si="32"/>
        <v>75.06607929515418</v>
      </c>
      <c r="AX105" s="61"/>
      <c r="AY105" s="61"/>
      <c r="AZ105" s="61"/>
      <c r="BA105" s="61"/>
      <c r="BB105" s="61"/>
      <c r="BC105" s="61"/>
      <c r="BD105" s="61"/>
      <c r="BE105" s="61"/>
      <c r="BF105" s="61">
        <v>300</v>
      </c>
      <c r="BG105" s="61">
        <v>300</v>
      </c>
      <c r="BH105" s="61"/>
      <c r="BI105" s="61"/>
      <c r="BJ105" s="55">
        <f t="shared" si="23"/>
        <v>5170.3</v>
      </c>
      <c r="BK105" s="49">
        <f t="shared" si="24"/>
        <v>5092.799999999999</v>
      </c>
      <c r="BL105" s="61"/>
      <c r="BM105" s="61"/>
      <c r="BN105" s="61"/>
      <c r="BO105" s="61"/>
      <c r="BP105" s="61"/>
      <c r="BQ105" s="61"/>
      <c r="BR105" s="61">
        <v>180</v>
      </c>
      <c r="BS105" s="61">
        <v>136.5</v>
      </c>
      <c r="BT105" s="55">
        <f t="shared" si="25"/>
        <v>180</v>
      </c>
      <c r="BU105" s="55">
        <f t="shared" si="26"/>
        <v>136.5</v>
      </c>
      <c r="BV105" s="71"/>
    </row>
    <row r="106" spans="1:74" ht="18" customHeight="1">
      <c r="A106" s="3"/>
      <c r="B106" s="3">
        <v>96</v>
      </c>
      <c r="C106" s="21" t="s">
        <v>136</v>
      </c>
      <c r="D106" s="60">
        <v>200</v>
      </c>
      <c r="E106" s="60">
        <v>0</v>
      </c>
      <c r="F106" s="50">
        <f t="shared" si="35"/>
        <v>10951.800000000001</v>
      </c>
      <c r="G106" s="50">
        <f t="shared" si="27"/>
        <v>8155.6</v>
      </c>
      <c r="H106" s="49">
        <f t="shared" si="22"/>
        <v>74.46812396135795</v>
      </c>
      <c r="I106" s="55">
        <f t="shared" si="34"/>
        <v>6894.500000000001</v>
      </c>
      <c r="J106" s="49">
        <f t="shared" si="34"/>
        <v>4098.3</v>
      </c>
      <c r="K106" s="49">
        <f t="shared" si="28"/>
        <v>59.443034302705044</v>
      </c>
      <c r="L106" s="55">
        <v>-223.8</v>
      </c>
      <c r="M106" s="49">
        <v>697</v>
      </c>
      <c r="N106" s="49">
        <v>673.4</v>
      </c>
      <c r="O106" s="49">
        <f t="shared" si="29"/>
        <v>96.61406025824964</v>
      </c>
      <c r="P106" s="25">
        <v>3092.8</v>
      </c>
      <c r="Q106" s="58">
        <v>2550.4</v>
      </c>
      <c r="R106" s="49">
        <f t="shared" si="30"/>
        <v>82.46249353336782</v>
      </c>
      <c r="S106" s="79">
        <v>500</v>
      </c>
      <c r="T106" s="79">
        <v>500</v>
      </c>
      <c r="U106" s="52">
        <f t="shared" si="33"/>
        <v>100</v>
      </c>
      <c r="V106" s="49">
        <v>4209.2</v>
      </c>
      <c r="W106" s="49">
        <v>2707.3</v>
      </c>
      <c r="X106" s="49">
        <v>500</v>
      </c>
      <c r="Y106" s="61">
        <v>1268.5</v>
      </c>
      <c r="Z106" s="61">
        <v>57.4</v>
      </c>
      <c r="AA106" s="49">
        <f t="shared" si="31"/>
        <v>4.525029562475365</v>
      </c>
      <c r="AB106" s="54">
        <v>3258.4</v>
      </c>
      <c r="AC106" s="54">
        <v>2020.4</v>
      </c>
      <c r="AD106" s="54">
        <v>3324.3</v>
      </c>
      <c r="AE106" s="61">
        <v>50</v>
      </c>
      <c r="AF106" s="61">
        <v>48</v>
      </c>
      <c r="AG106" s="61"/>
      <c r="AH106" s="61"/>
      <c r="AI106" s="61"/>
      <c r="AJ106" s="61"/>
      <c r="AK106" s="61"/>
      <c r="AL106" s="61"/>
      <c r="AM106" s="62">
        <v>4057.3</v>
      </c>
      <c r="AN106" s="62">
        <v>4057.3</v>
      </c>
      <c r="AO106" s="61"/>
      <c r="AP106" s="61"/>
      <c r="AQ106" s="61"/>
      <c r="AR106" s="61"/>
      <c r="AS106" s="61"/>
      <c r="AT106" s="61"/>
      <c r="AU106" s="62">
        <v>1786.2</v>
      </c>
      <c r="AV106" s="61">
        <v>769.1</v>
      </c>
      <c r="AW106" s="49">
        <f t="shared" si="32"/>
        <v>43.057888254394804</v>
      </c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55">
        <f t="shared" si="23"/>
        <v>10951.800000000001</v>
      </c>
      <c r="BK106" s="49">
        <f t="shared" si="24"/>
        <v>8155.6</v>
      </c>
      <c r="BL106" s="61"/>
      <c r="BM106" s="61"/>
      <c r="BN106" s="61"/>
      <c r="BO106" s="61"/>
      <c r="BP106" s="61"/>
      <c r="BQ106" s="61"/>
      <c r="BR106" s="61">
        <v>61.1</v>
      </c>
      <c r="BS106" s="61"/>
      <c r="BT106" s="55">
        <f t="shared" si="25"/>
        <v>61.1</v>
      </c>
      <c r="BU106" s="55">
        <f t="shared" si="26"/>
        <v>0</v>
      </c>
      <c r="BV106" s="71"/>
    </row>
    <row r="107" spans="1:74" s="35" customFormat="1" ht="18" customHeight="1">
      <c r="A107" s="34"/>
      <c r="B107" s="3">
        <v>97</v>
      </c>
      <c r="C107" s="23" t="s">
        <v>137</v>
      </c>
      <c r="D107" s="62">
        <v>1699.9</v>
      </c>
      <c r="E107" s="62">
        <v>67.2</v>
      </c>
      <c r="F107" s="50">
        <f t="shared" si="35"/>
        <v>109393.49999999999</v>
      </c>
      <c r="G107" s="50">
        <f t="shared" si="27"/>
        <v>108917.7</v>
      </c>
      <c r="H107" s="53">
        <f aca="true" t="shared" si="36" ref="H107:H120">G107/F107*100</f>
        <v>99.56505642474188</v>
      </c>
      <c r="I107" s="53">
        <f t="shared" si="34"/>
        <v>51413.39999999999</v>
      </c>
      <c r="J107" s="49">
        <f t="shared" si="34"/>
        <v>50937.6</v>
      </c>
      <c r="K107" s="53">
        <f t="shared" si="28"/>
        <v>99.0745603286303</v>
      </c>
      <c r="L107" s="53"/>
      <c r="M107" s="53">
        <v>2500</v>
      </c>
      <c r="N107" s="53">
        <v>2500</v>
      </c>
      <c r="O107" s="53">
        <f t="shared" si="29"/>
        <v>100</v>
      </c>
      <c r="P107" s="28">
        <v>2120</v>
      </c>
      <c r="Q107" s="56">
        <v>2122.1</v>
      </c>
      <c r="R107" s="53">
        <f t="shared" si="30"/>
        <v>100.09905660377359</v>
      </c>
      <c r="S107" s="79">
        <v>146</v>
      </c>
      <c r="T107" s="79">
        <v>146</v>
      </c>
      <c r="U107" s="78">
        <f t="shared" si="33"/>
        <v>100</v>
      </c>
      <c r="V107" s="53">
        <v>0</v>
      </c>
      <c r="W107" s="53">
        <v>176.7</v>
      </c>
      <c r="X107" s="53">
        <v>146</v>
      </c>
      <c r="Y107" s="62">
        <v>6500</v>
      </c>
      <c r="Z107" s="62">
        <v>6528.9</v>
      </c>
      <c r="AA107" s="53">
        <f t="shared" si="31"/>
        <v>100.44461538461537</v>
      </c>
      <c r="AB107" s="64">
        <v>0</v>
      </c>
      <c r="AC107" s="64">
        <v>0</v>
      </c>
      <c r="AD107" s="64">
        <v>149</v>
      </c>
      <c r="AE107" s="62">
        <v>3835</v>
      </c>
      <c r="AF107" s="62">
        <v>2997.2</v>
      </c>
      <c r="AG107" s="62">
        <v>3000</v>
      </c>
      <c r="AH107" s="62">
        <v>3153.4</v>
      </c>
      <c r="AI107" s="62"/>
      <c r="AJ107" s="62"/>
      <c r="AK107" s="62"/>
      <c r="AL107" s="62"/>
      <c r="AM107" s="62">
        <v>54227.5</v>
      </c>
      <c r="AN107" s="62">
        <v>54227.5</v>
      </c>
      <c r="AO107" s="62">
        <v>927.4</v>
      </c>
      <c r="AP107" s="62">
        <v>927.4</v>
      </c>
      <c r="AQ107" s="62"/>
      <c r="AR107" s="62"/>
      <c r="AS107" s="62">
        <v>19258.4</v>
      </c>
      <c r="AT107" s="62">
        <v>20669.8</v>
      </c>
      <c r="AU107" s="62">
        <v>8450</v>
      </c>
      <c r="AV107" s="62">
        <v>8450</v>
      </c>
      <c r="AW107" s="53">
        <f t="shared" si="32"/>
        <v>100</v>
      </c>
      <c r="AX107" s="62"/>
      <c r="AY107" s="62"/>
      <c r="AZ107" s="62"/>
      <c r="BA107" s="62"/>
      <c r="BB107" s="62">
        <v>3750</v>
      </c>
      <c r="BC107" s="62">
        <v>3277.3</v>
      </c>
      <c r="BD107" s="62"/>
      <c r="BE107" s="62"/>
      <c r="BF107" s="62">
        <v>2825.2</v>
      </c>
      <c r="BG107" s="62">
        <v>2825.2</v>
      </c>
      <c r="BH107" s="62">
        <v>2000</v>
      </c>
      <c r="BI107" s="62">
        <v>1238.9</v>
      </c>
      <c r="BJ107" s="53">
        <f aca="true" t="shared" si="37" ref="BJ107:BJ119">M107+P107+Y107+AE107+AG107+AI107+AK107+AM107+AO107+AQ107+AS107+AU107+AX107+AZ107+BB107+BD107+BF107+BH107</f>
        <v>109393.49999999999</v>
      </c>
      <c r="BK107" s="53">
        <f aca="true" t="shared" si="38" ref="BK107:BK119">N107+Q107+Z107+AF107+AH107+AJ107+AL107+AN107+AP107+AR107+AT107+AV107+AY107+BA107+BC107+BE107+BG107+BI107</f>
        <v>108917.7</v>
      </c>
      <c r="BL107" s="62"/>
      <c r="BM107" s="62"/>
      <c r="BN107" s="62"/>
      <c r="BO107" s="62"/>
      <c r="BP107" s="62"/>
      <c r="BQ107" s="62"/>
      <c r="BR107" s="62"/>
      <c r="BS107" s="62"/>
      <c r="BT107" s="53">
        <f aca="true" t="shared" si="39" ref="BT107:BT119">BL107+BN107+BP107+BR107</f>
        <v>0</v>
      </c>
      <c r="BU107" s="53">
        <f aca="true" t="shared" si="40" ref="BU107:BU119">BM107+BO107+BQ107+BS107</f>
        <v>0</v>
      </c>
      <c r="BV107" s="72"/>
    </row>
    <row r="108" spans="1:74" ht="18" customHeight="1">
      <c r="A108" s="3"/>
      <c r="B108" s="3">
        <v>98</v>
      </c>
      <c r="C108" s="22" t="s">
        <v>138</v>
      </c>
      <c r="D108" s="60">
        <v>12000</v>
      </c>
      <c r="E108" s="60">
        <v>0</v>
      </c>
      <c r="F108" s="50">
        <f t="shared" si="35"/>
        <v>99737.20000000001</v>
      </c>
      <c r="G108" s="50">
        <f t="shared" si="27"/>
        <v>99999.3</v>
      </c>
      <c r="H108" s="49">
        <f t="shared" si="36"/>
        <v>100.26279061373289</v>
      </c>
      <c r="I108" s="55">
        <f t="shared" si="34"/>
        <v>46648.900000000016</v>
      </c>
      <c r="J108" s="49">
        <f t="shared" si="34"/>
        <v>46911.00000000001</v>
      </c>
      <c r="K108" s="49">
        <f t="shared" si="28"/>
        <v>100.56185676403943</v>
      </c>
      <c r="L108" s="55"/>
      <c r="M108" s="49"/>
      <c r="N108" s="49"/>
      <c r="O108" s="49">
        <v>0</v>
      </c>
      <c r="P108" s="25">
        <v>45</v>
      </c>
      <c r="Q108" s="59">
        <v>94.5</v>
      </c>
      <c r="R108" s="49">
        <f t="shared" si="30"/>
        <v>210</v>
      </c>
      <c r="S108" s="79">
        <v>38.4</v>
      </c>
      <c r="T108" s="79">
        <v>38.4</v>
      </c>
      <c r="U108" s="52">
        <f t="shared" si="33"/>
        <v>100</v>
      </c>
      <c r="V108" s="49">
        <v>38.4</v>
      </c>
      <c r="W108" s="49">
        <v>0</v>
      </c>
      <c r="X108" s="49">
        <v>38.4</v>
      </c>
      <c r="Y108" s="61">
        <v>14450</v>
      </c>
      <c r="Z108" s="61">
        <v>14507.2</v>
      </c>
      <c r="AA108" s="49">
        <f t="shared" si="31"/>
        <v>100.39584775086506</v>
      </c>
      <c r="AB108" s="54">
        <v>0</v>
      </c>
      <c r="AC108" s="54">
        <v>0</v>
      </c>
      <c r="AD108" s="54">
        <v>0</v>
      </c>
      <c r="AE108" s="61">
        <v>5155</v>
      </c>
      <c r="AF108" s="61">
        <v>4455.2</v>
      </c>
      <c r="AG108" s="61"/>
      <c r="AH108" s="61"/>
      <c r="AI108" s="61"/>
      <c r="AJ108" s="61"/>
      <c r="AK108" s="61"/>
      <c r="AL108" s="61"/>
      <c r="AM108" s="62">
        <v>50668.6</v>
      </c>
      <c r="AN108" s="61">
        <v>50668.6</v>
      </c>
      <c r="AO108" s="61">
        <v>2119.7</v>
      </c>
      <c r="AP108" s="61">
        <v>2119.7</v>
      </c>
      <c r="AQ108" s="61"/>
      <c r="AR108" s="61"/>
      <c r="AS108" s="61">
        <v>21300</v>
      </c>
      <c r="AT108" s="61">
        <v>21480.5</v>
      </c>
      <c r="AU108" s="62">
        <v>4721.8</v>
      </c>
      <c r="AV108" s="61">
        <v>5367.6</v>
      </c>
      <c r="AW108" s="49">
        <f t="shared" si="32"/>
        <v>113.6769875894786</v>
      </c>
      <c r="AX108" s="61"/>
      <c r="AY108" s="61">
        <v>0</v>
      </c>
      <c r="AZ108" s="61"/>
      <c r="BA108" s="61"/>
      <c r="BB108" s="61"/>
      <c r="BC108" s="61"/>
      <c r="BD108" s="61"/>
      <c r="BE108" s="61"/>
      <c r="BF108" s="61">
        <v>300</v>
      </c>
      <c r="BG108" s="61">
        <v>300</v>
      </c>
      <c r="BH108" s="61">
        <v>977.1</v>
      </c>
      <c r="BI108" s="61">
        <v>1006</v>
      </c>
      <c r="BJ108" s="55">
        <f t="shared" si="37"/>
        <v>99737.20000000001</v>
      </c>
      <c r="BK108" s="49">
        <f t="shared" si="38"/>
        <v>99999.3</v>
      </c>
      <c r="BL108" s="61"/>
      <c r="BM108" s="61"/>
      <c r="BN108" s="61"/>
      <c r="BO108" s="61"/>
      <c r="BP108" s="61"/>
      <c r="BQ108" s="61"/>
      <c r="BR108" s="61"/>
      <c r="BS108" s="61"/>
      <c r="BT108" s="55">
        <f t="shared" si="39"/>
        <v>0</v>
      </c>
      <c r="BU108" s="55">
        <f t="shared" si="40"/>
        <v>0</v>
      </c>
      <c r="BV108" s="71"/>
    </row>
    <row r="109" spans="1:74" ht="18" customHeight="1">
      <c r="A109" s="3"/>
      <c r="B109" s="3">
        <v>99</v>
      </c>
      <c r="C109" s="22" t="s">
        <v>139</v>
      </c>
      <c r="D109" s="60">
        <v>3344.9</v>
      </c>
      <c r="E109" s="60">
        <v>41</v>
      </c>
      <c r="F109" s="50">
        <f t="shared" si="35"/>
        <v>6278</v>
      </c>
      <c r="G109" s="50">
        <f t="shared" si="27"/>
        <v>6302.599999999999</v>
      </c>
      <c r="H109" s="49">
        <f t="shared" si="36"/>
        <v>100.39184453647658</v>
      </c>
      <c r="I109" s="55">
        <f t="shared" si="34"/>
        <v>2113.5</v>
      </c>
      <c r="J109" s="49">
        <f t="shared" si="34"/>
        <v>2138.0999999999995</v>
      </c>
      <c r="K109" s="49">
        <f t="shared" si="28"/>
        <v>101.16394606103619</v>
      </c>
      <c r="L109" s="55"/>
      <c r="M109" s="49"/>
      <c r="N109" s="49"/>
      <c r="O109" s="49" t="e">
        <f t="shared" si="29"/>
        <v>#DIV/0!</v>
      </c>
      <c r="P109" s="25">
        <v>377.1</v>
      </c>
      <c r="Q109" s="58">
        <v>416.7</v>
      </c>
      <c r="R109" s="49">
        <f t="shared" si="30"/>
        <v>110.50119331742243</v>
      </c>
      <c r="S109" s="79">
        <v>33.5</v>
      </c>
      <c r="T109" s="79">
        <v>33.5</v>
      </c>
      <c r="U109" s="52">
        <f t="shared" si="33"/>
        <v>100</v>
      </c>
      <c r="V109" s="49">
        <v>54.2</v>
      </c>
      <c r="W109" s="49">
        <v>26.5</v>
      </c>
      <c r="X109" s="49">
        <v>33.5</v>
      </c>
      <c r="Y109" s="61">
        <v>36.4</v>
      </c>
      <c r="Z109" s="61">
        <v>37.2</v>
      </c>
      <c r="AA109" s="49">
        <f t="shared" si="31"/>
        <v>102.19780219780222</v>
      </c>
      <c r="AB109" s="54">
        <v>0</v>
      </c>
      <c r="AC109" s="54">
        <v>0</v>
      </c>
      <c r="AD109" s="54">
        <v>0</v>
      </c>
      <c r="AE109" s="61">
        <v>100</v>
      </c>
      <c r="AF109" s="61">
        <v>0</v>
      </c>
      <c r="AG109" s="61"/>
      <c r="AH109" s="61"/>
      <c r="AI109" s="61"/>
      <c r="AJ109" s="61"/>
      <c r="AK109" s="61"/>
      <c r="AL109" s="61"/>
      <c r="AM109" s="62">
        <v>4164.5</v>
      </c>
      <c r="AN109" s="62">
        <v>4164.5</v>
      </c>
      <c r="AO109" s="61"/>
      <c r="AP109" s="61"/>
      <c r="AQ109" s="61"/>
      <c r="AR109" s="61"/>
      <c r="AS109" s="61"/>
      <c r="AT109" s="61"/>
      <c r="AU109" s="77">
        <v>1300</v>
      </c>
      <c r="AV109" s="61">
        <v>1293.3</v>
      </c>
      <c r="AW109" s="49">
        <f t="shared" si="32"/>
        <v>99.48461538461538</v>
      </c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>
        <v>300</v>
      </c>
      <c r="BI109" s="61">
        <v>390.9</v>
      </c>
      <c r="BJ109" s="55">
        <f t="shared" si="37"/>
        <v>6278</v>
      </c>
      <c r="BK109" s="49">
        <f t="shared" si="38"/>
        <v>6302.599999999999</v>
      </c>
      <c r="BL109" s="61"/>
      <c r="BM109" s="61"/>
      <c r="BN109" s="61"/>
      <c r="BO109" s="61"/>
      <c r="BP109" s="61"/>
      <c r="BQ109" s="61"/>
      <c r="BR109" s="61"/>
      <c r="BS109" s="61"/>
      <c r="BT109" s="55">
        <f t="shared" si="39"/>
        <v>0</v>
      </c>
      <c r="BU109" s="55">
        <f t="shared" si="40"/>
        <v>0</v>
      </c>
      <c r="BV109" s="71"/>
    </row>
    <row r="110" spans="1:74" ht="18" customHeight="1">
      <c r="A110" s="3"/>
      <c r="B110" s="3">
        <v>100</v>
      </c>
      <c r="C110" s="22" t="s">
        <v>140</v>
      </c>
      <c r="D110" s="60">
        <v>1146</v>
      </c>
      <c r="E110" s="60">
        <v>54.6</v>
      </c>
      <c r="F110" s="50">
        <f t="shared" si="35"/>
        <v>4064.5</v>
      </c>
      <c r="G110" s="50">
        <f t="shared" si="27"/>
        <v>4045.2999999999997</v>
      </c>
      <c r="H110" s="49">
        <f t="shared" si="36"/>
        <v>99.52761717308401</v>
      </c>
      <c r="I110" s="55">
        <f t="shared" si="34"/>
        <v>564.5</v>
      </c>
      <c r="J110" s="49">
        <f t="shared" si="34"/>
        <v>545.2999999999997</v>
      </c>
      <c r="K110" s="49">
        <f t="shared" si="28"/>
        <v>96.59875996457036</v>
      </c>
      <c r="L110" s="55"/>
      <c r="M110" s="49"/>
      <c r="N110" s="49"/>
      <c r="O110" s="49" t="e">
        <f t="shared" si="29"/>
        <v>#DIV/0!</v>
      </c>
      <c r="P110" s="25">
        <v>220.3</v>
      </c>
      <c r="Q110" s="58">
        <v>226.6</v>
      </c>
      <c r="R110" s="49">
        <f t="shared" si="30"/>
        <v>102.85973672265092</v>
      </c>
      <c r="S110" s="79">
        <v>3.4</v>
      </c>
      <c r="T110" s="79">
        <v>3.4</v>
      </c>
      <c r="U110" s="52">
        <f t="shared" si="33"/>
        <v>100</v>
      </c>
      <c r="V110" s="49">
        <v>3.3999999999999915</v>
      </c>
      <c r="W110" s="49">
        <v>0</v>
      </c>
      <c r="X110" s="49">
        <v>3.4</v>
      </c>
      <c r="Y110" s="61">
        <v>18.8</v>
      </c>
      <c r="Z110" s="61">
        <v>19.6</v>
      </c>
      <c r="AA110" s="49">
        <f t="shared" si="31"/>
        <v>104.25531914893618</v>
      </c>
      <c r="AB110" s="54">
        <v>0</v>
      </c>
      <c r="AC110" s="54">
        <v>0</v>
      </c>
      <c r="AD110" s="54">
        <v>0</v>
      </c>
      <c r="AE110" s="61"/>
      <c r="AF110" s="61"/>
      <c r="AG110" s="61"/>
      <c r="AH110" s="61"/>
      <c r="AI110" s="61"/>
      <c r="AJ110" s="61"/>
      <c r="AK110" s="61"/>
      <c r="AL110" s="61"/>
      <c r="AM110" s="62">
        <v>3500</v>
      </c>
      <c r="AN110" s="62">
        <v>3500</v>
      </c>
      <c r="AO110" s="61"/>
      <c r="AP110" s="61"/>
      <c r="AQ110" s="61"/>
      <c r="AR110" s="61"/>
      <c r="AS110" s="61"/>
      <c r="AT110" s="61"/>
      <c r="AU110" s="62">
        <v>325.4</v>
      </c>
      <c r="AV110" s="61">
        <v>299.1</v>
      </c>
      <c r="AW110" s="49">
        <f t="shared" si="32"/>
        <v>91.91763982790413</v>
      </c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55">
        <f t="shared" si="37"/>
        <v>4064.5</v>
      </c>
      <c r="BK110" s="49">
        <f t="shared" si="38"/>
        <v>4045.2999999999997</v>
      </c>
      <c r="BL110" s="61"/>
      <c r="BM110" s="61"/>
      <c r="BN110" s="61"/>
      <c r="BO110" s="61"/>
      <c r="BP110" s="61"/>
      <c r="BQ110" s="61"/>
      <c r="BR110" s="61"/>
      <c r="BS110" s="61"/>
      <c r="BT110" s="55">
        <f t="shared" si="39"/>
        <v>0</v>
      </c>
      <c r="BU110" s="55">
        <f t="shared" si="40"/>
        <v>0</v>
      </c>
      <c r="BV110" s="71"/>
    </row>
    <row r="111" spans="1:74" ht="18" customHeight="1">
      <c r="A111" s="3"/>
      <c r="B111" s="3">
        <v>101</v>
      </c>
      <c r="C111" s="22" t="s">
        <v>141</v>
      </c>
      <c r="D111" s="60">
        <v>1355.1</v>
      </c>
      <c r="E111" s="60">
        <v>0</v>
      </c>
      <c r="F111" s="50">
        <f t="shared" si="35"/>
        <v>10788.699999999999</v>
      </c>
      <c r="G111" s="50">
        <f t="shared" si="27"/>
        <v>10723.9</v>
      </c>
      <c r="H111" s="49">
        <f t="shared" si="36"/>
        <v>99.3993715646927</v>
      </c>
      <c r="I111" s="55">
        <f aca="true" t="shared" si="41" ref="I111:J119">F111-AK111-AM111-AO111-AQ111-BF111-BL111-BN111</f>
        <v>2915.7999999999993</v>
      </c>
      <c r="J111" s="49">
        <f t="shared" si="41"/>
        <v>2851</v>
      </c>
      <c r="K111" s="49">
        <f t="shared" si="28"/>
        <v>97.77762535153305</v>
      </c>
      <c r="L111" s="55"/>
      <c r="M111" s="49">
        <v>25</v>
      </c>
      <c r="N111" s="49">
        <v>3.3</v>
      </c>
      <c r="O111" s="49">
        <f t="shared" si="29"/>
        <v>13.200000000000001</v>
      </c>
      <c r="P111" s="25">
        <v>428.6</v>
      </c>
      <c r="Q111" s="58">
        <v>433</v>
      </c>
      <c r="R111" s="49">
        <f t="shared" si="30"/>
        <v>101.02659822678488</v>
      </c>
      <c r="S111" s="79">
        <v>54.8</v>
      </c>
      <c r="T111" s="79">
        <v>54.8</v>
      </c>
      <c r="U111" s="52">
        <f t="shared" si="33"/>
        <v>100</v>
      </c>
      <c r="V111" s="49">
        <v>45.400000000000006</v>
      </c>
      <c r="W111" s="49">
        <v>35.1</v>
      </c>
      <c r="X111" s="49">
        <v>54.8</v>
      </c>
      <c r="Y111" s="61">
        <v>486.4</v>
      </c>
      <c r="Z111" s="61">
        <v>392.1</v>
      </c>
      <c r="AA111" s="49">
        <f t="shared" si="31"/>
        <v>80.61266447368422</v>
      </c>
      <c r="AB111" s="54">
        <v>0</v>
      </c>
      <c r="AC111" s="54">
        <v>0</v>
      </c>
      <c r="AD111" s="54">
        <v>124</v>
      </c>
      <c r="AE111" s="61">
        <v>32</v>
      </c>
      <c r="AF111" s="61">
        <v>155</v>
      </c>
      <c r="AG111" s="61"/>
      <c r="AH111" s="61"/>
      <c r="AI111" s="61"/>
      <c r="AJ111" s="61"/>
      <c r="AK111" s="61"/>
      <c r="AL111" s="61"/>
      <c r="AM111" s="62">
        <v>7572.9</v>
      </c>
      <c r="AN111" s="62">
        <v>7572.9</v>
      </c>
      <c r="AO111" s="61"/>
      <c r="AP111" s="61"/>
      <c r="AQ111" s="61"/>
      <c r="AR111" s="61"/>
      <c r="AS111" s="61">
        <v>250</v>
      </c>
      <c r="AT111" s="61">
        <v>263.7</v>
      </c>
      <c r="AU111" s="62">
        <v>1693.8</v>
      </c>
      <c r="AV111" s="61">
        <v>1523.9</v>
      </c>
      <c r="AW111" s="49">
        <f t="shared" si="32"/>
        <v>89.96929979926792</v>
      </c>
      <c r="AX111" s="61"/>
      <c r="AY111" s="61"/>
      <c r="AZ111" s="61"/>
      <c r="BA111" s="61"/>
      <c r="BB111" s="61"/>
      <c r="BC111" s="61"/>
      <c r="BD111" s="61"/>
      <c r="BE111" s="61"/>
      <c r="BF111" s="61">
        <v>300</v>
      </c>
      <c r="BG111" s="61">
        <v>300</v>
      </c>
      <c r="BH111" s="61"/>
      <c r="BI111" s="61">
        <v>80</v>
      </c>
      <c r="BJ111" s="55">
        <f t="shared" si="37"/>
        <v>10788.699999999999</v>
      </c>
      <c r="BK111" s="49">
        <f t="shared" si="38"/>
        <v>10723.9</v>
      </c>
      <c r="BL111" s="61"/>
      <c r="BM111" s="61"/>
      <c r="BN111" s="61"/>
      <c r="BO111" s="61"/>
      <c r="BP111" s="61"/>
      <c r="BQ111" s="61"/>
      <c r="BR111" s="61"/>
      <c r="BS111" s="61"/>
      <c r="BT111" s="55">
        <f t="shared" si="39"/>
        <v>0</v>
      </c>
      <c r="BU111" s="55">
        <f t="shared" si="40"/>
        <v>0</v>
      </c>
      <c r="BV111" s="71"/>
    </row>
    <row r="112" spans="1:74" ht="18" customHeight="1">
      <c r="A112" s="3"/>
      <c r="B112" s="3">
        <v>102</v>
      </c>
      <c r="C112" s="22" t="s">
        <v>142</v>
      </c>
      <c r="D112" s="60">
        <v>2637.8</v>
      </c>
      <c r="E112" s="60">
        <v>0</v>
      </c>
      <c r="F112" s="50">
        <f t="shared" si="35"/>
        <v>7976</v>
      </c>
      <c r="G112" s="50">
        <f t="shared" si="27"/>
        <v>8059.9</v>
      </c>
      <c r="H112" s="49">
        <f t="shared" si="36"/>
        <v>101.05190571715146</v>
      </c>
      <c r="I112" s="55">
        <f t="shared" si="41"/>
        <v>4476</v>
      </c>
      <c r="J112" s="49">
        <f t="shared" si="41"/>
        <v>4559.9</v>
      </c>
      <c r="K112" s="49">
        <f t="shared" si="28"/>
        <v>101.87444146559427</v>
      </c>
      <c r="L112" s="55"/>
      <c r="M112" s="49">
        <v>1.9</v>
      </c>
      <c r="N112" s="49">
        <v>1.9</v>
      </c>
      <c r="O112" s="49">
        <f t="shared" si="29"/>
        <v>100</v>
      </c>
      <c r="P112" s="25">
        <v>669.8</v>
      </c>
      <c r="Q112" s="58">
        <v>686.9</v>
      </c>
      <c r="R112" s="49">
        <f t="shared" si="30"/>
        <v>102.55300089578978</v>
      </c>
      <c r="S112" s="79">
        <v>40</v>
      </c>
      <c r="T112" s="79">
        <v>40</v>
      </c>
      <c r="U112" s="52">
        <f t="shared" si="33"/>
        <v>100</v>
      </c>
      <c r="V112" s="49">
        <v>163.9</v>
      </c>
      <c r="W112" s="49">
        <v>0</v>
      </c>
      <c r="X112" s="49">
        <v>40</v>
      </c>
      <c r="Y112" s="61">
        <v>64.9</v>
      </c>
      <c r="Z112" s="61">
        <v>61.5</v>
      </c>
      <c r="AA112" s="49">
        <f t="shared" si="31"/>
        <v>94.76117103235747</v>
      </c>
      <c r="AB112" s="54">
        <v>0</v>
      </c>
      <c r="AC112" s="54">
        <v>0</v>
      </c>
      <c r="AD112" s="54">
        <v>0</v>
      </c>
      <c r="AE112" s="61">
        <v>34.4</v>
      </c>
      <c r="AF112" s="61">
        <v>30</v>
      </c>
      <c r="AG112" s="61"/>
      <c r="AH112" s="61"/>
      <c r="AI112" s="61"/>
      <c r="AJ112" s="61"/>
      <c r="AK112" s="61"/>
      <c r="AL112" s="61"/>
      <c r="AM112" s="62">
        <v>3500</v>
      </c>
      <c r="AN112" s="62">
        <v>3500</v>
      </c>
      <c r="AO112" s="61"/>
      <c r="AP112" s="61"/>
      <c r="AQ112" s="61"/>
      <c r="AR112" s="61"/>
      <c r="AS112" s="61">
        <v>5</v>
      </c>
      <c r="AT112" s="61">
        <v>80</v>
      </c>
      <c r="AU112" s="77">
        <v>3700</v>
      </c>
      <c r="AV112" s="61">
        <v>3699.6</v>
      </c>
      <c r="AW112" s="49">
        <f t="shared" si="32"/>
        <v>99.98918918918919</v>
      </c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55">
        <f t="shared" si="37"/>
        <v>7976</v>
      </c>
      <c r="BK112" s="49">
        <f t="shared" si="38"/>
        <v>8059.9</v>
      </c>
      <c r="BL112" s="61"/>
      <c r="BM112" s="61"/>
      <c r="BN112" s="61"/>
      <c r="BO112" s="61"/>
      <c r="BP112" s="61"/>
      <c r="BQ112" s="61"/>
      <c r="BR112" s="61"/>
      <c r="BS112" s="61"/>
      <c r="BT112" s="55">
        <f t="shared" si="39"/>
        <v>0</v>
      </c>
      <c r="BU112" s="55">
        <f t="shared" si="40"/>
        <v>0</v>
      </c>
      <c r="BV112" s="71"/>
    </row>
    <row r="113" spans="1:74" ht="18" customHeight="1">
      <c r="A113" s="3"/>
      <c r="B113" s="3">
        <v>103</v>
      </c>
      <c r="C113" s="22" t="s">
        <v>143</v>
      </c>
      <c r="D113" s="60">
        <v>283.1</v>
      </c>
      <c r="E113" s="60">
        <v>0</v>
      </c>
      <c r="F113" s="50">
        <f t="shared" si="35"/>
        <v>15440</v>
      </c>
      <c r="G113" s="50">
        <f t="shared" si="27"/>
        <v>15283.5</v>
      </c>
      <c r="H113" s="49">
        <f t="shared" si="36"/>
        <v>98.98639896373057</v>
      </c>
      <c r="I113" s="55">
        <f t="shared" si="41"/>
        <v>11940</v>
      </c>
      <c r="J113" s="49">
        <f t="shared" si="41"/>
        <v>11783.5</v>
      </c>
      <c r="K113" s="49">
        <f t="shared" si="28"/>
        <v>98.6892797319933</v>
      </c>
      <c r="L113" s="55"/>
      <c r="M113" s="49">
        <v>750</v>
      </c>
      <c r="N113" s="49">
        <v>457</v>
      </c>
      <c r="O113" s="49">
        <f t="shared" si="29"/>
        <v>60.93333333333333</v>
      </c>
      <c r="P113" s="25">
        <v>280</v>
      </c>
      <c r="Q113" s="58">
        <v>284.5</v>
      </c>
      <c r="R113" s="49">
        <f t="shared" si="30"/>
        <v>101.60714285714285</v>
      </c>
      <c r="S113" s="79">
        <v>4</v>
      </c>
      <c r="T113" s="79">
        <v>4</v>
      </c>
      <c r="U113" s="52">
        <f t="shared" si="33"/>
        <v>100</v>
      </c>
      <c r="V113" s="49">
        <v>29.4</v>
      </c>
      <c r="W113" s="49">
        <v>19.5</v>
      </c>
      <c r="X113" s="49">
        <v>4</v>
      </c>
      <c r="Y113" s="61">
        <v>620</v>
      </c>
      <c r="Z113" s="61">
        <v>420.7</v>
      </c>
      <c r="AA113" s="49">
        <f t="shared" si="31"/>
        <v>67.85483870967742</v>
      </c>
      <c r="AB113" s="54">
        <v>0</v>
      </c>
      <c r="AC113" s="54">
        <v>0</v>
      </c>
      <c r="AD113" s="54">
        <v>233.6</v>
      </c>
      <c r="AE113" s="61">
        <v>980</v>
      </c>
      <c r="AF113" s="61">
        <v>786.2</v>
      </c>
      <c r="AG113" s="61"/>
      <c r="AH113" s="61"/>
      <c r="AI113" s="61"/>
      <c r="AJ113" s="61"/>
      <c r="AK113" s="61"/>
      <c r="AL113" s="61"/>
      <c r="AM113" s="62">
        <v>3500</v>
      </c>
      <c r="AN113" s="62">
        <v>3500</v>
      </c>
      <c r="AO113" s="61"/>
      <c r="AP113" s="61"/>
      <c r="AQ113" s="61"/>
      <c r="AR113" s="61"/>
      <c r="AS113" s="61"/>
      <c r="AT113" s="61"/>
      <c r="AU113" s="62">
        <v>9310</v>
      </c>
      <c r="AV113" s="61">
        <v>9835.1</v>
      </c>
      <c r="AW113" s="49">
        <f t="shared" si="32"/>
        <v>105.64017185821697</v>
      </c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55">
        <f t="shared" si="37"/>
        <v>15440</v>
      </c>
      <c r="BK113" s="49">
        <f t="shared" si="38"/>
        <v>15283.5</v>
      </c>
      <c r="BL113" s="61"/>
      <c r="BM113" s="61"/>
      <c r="BN113" s="61"/>
      <c r="BO113" s="61"/>
      <c r="BP113" s="61"/>
      <c r="BQ113" s="61"/>
      <c r="BR113" s="61"/>
      <c r="BS113" s="61"/>
      <c r="BT113" s="55">
        <f t="shared" si="39"/>
        <v>0</v>
      </c>
      <c r="BU113" s="55">
        <f t="shared" si="40"/>
        <v>0</v>
      </c>
      <c r="BV113" s="71"/>
    </row>
    <row r="114" spans="1:74" ht="18" customHeight="1">
      <c r="A114" s="3"/>
      <c r="B114" s="3">
        <v>104</v>
      </c>
      <c r="C114" s="22" t="s">
        <v>144</v>
      </c>
      <c r="D114" s="60">
        <v>0</v>
      </c>
      <c r="E114" s="60">
        <v>0</v>
      </c>
      <c r="F114" s="50">
        <f t="shared" si="35"/>
        <v>12300.099999999999</v>
      </c>
      <c r="G114" s="50">
        <f t="shared" si="27"/>
        <v>12291.3</v>
      </c>
      <c r="H114" s="49">
        <f t="shared" si="36"/>
        <v>99.92845586621247</v>
      </c>
      <c r="I114" s="55">
        <f t="shared" si="41"/>
        <v>8800.099999999999</v>
      </c>
      <c r="J114" s="49">
        <f t="shared" si="41"/>
        <v>8791.3</v>
      </c>
      <c r="K114" s="49">
        <f t="shared" si="28"/>
        <v>99.90000113635074</v>
      </c>
      <c r="L114" s="55"/>
      <c r="M114" s="49">
        <v>0</v>
      </c>
      <c r="N114" s="49"/>
      <c r="O114" s="49" t="e">
        <f t="shared" si="29"/>
        <v>#DIV/0!</v>
      </c>
      <c r="P114" s="25">
        <v>226.6</v>
      </c>
      <c r="Q114" s="58">
        <v>228.2</v>
      </c>
      <c r="R114" s="49">
        <f t="shared" si="30"/>
        <v>100.70609002647836</v>
      </c>
      <c r="S114" s="79">
        <v>8</v>
      </c>
      <c r="T114" s="79">
        <v>8</v>
      </c>
      <c r="U114" s="52">
        <f t="shared" si="33"/>
        <v>100</v>
      </c>
      <c r="V114" s="49">
        <v>60.89999999999999</v>
      </c>
      <c r="W114" s="49">
        <v>79.8</v>
      </c>
      <c r="X114" s="49">
        <v>8</v>
      </c>
      <c r="Y114" s="61">
        <v>35.2</v>
      </c>
      <c r="Z114" s="61">
        <v>42.8</v>
      </c>
      <c r="AA114" s="49">
        <f t="shared" si="31"/>
        <v>121.59090909090908</v>
      </c>
      <c r="AB114" s="54">
        <v>0</v>
      </c>
      <c r="AC114" s="54">
        <v>0</v>
      </c>
      <c r="AD114" s="54">
        <v>0</v>
      </c>
      <c r="AE114" s="61"/>
      <c r="AF114" s="61"/>
      <c r="AG114" s="61"/>
      <c r="AH114" s="61"/>
      <c r="AI114" s="61"/>
      <c r="AJ114" s="61"/>
      <c r="AK114" s="61"/>
      <c r="AL114" s="61"/>
      <c r="AM114" s="62">
        <v>3500</v>
      </c>
      <c r="AN114" s="62">
        <v>3500</v>
      </c>
      <c r="AO114" s="61"/>
      <c r="AP114" s="61"/>
      <c r="AQ114" s="61"/>
      <c r="AR114" s="61"/>
      <c r="AS114" s="61"/>
      <c r="AT114" s="61"/>
      <c r="AU114" s="62">
        <v>8538.3</v>
      </c>
      <c r="AV114" s="61">
        <v>8520.3</v>
      </c>
      <c r="AW114" s="49">
        <f t="shared" si="32"/>
        <v>99.7891852008011</v>
      </c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55">
        <f t="shared" si="37"/>
        <v>12300.099999999999</v>
      </c>
      <c r="BK114" s="49">
        <f t="shared" si="38"/>
        <v>12291.3</v>
      </c>
      <c r="BL114" s="61"/>
      <c r="BM114" s="61"/>
      <c r="BN114" s="61"/>
      <c r="BO114" s="61"/>
      <c r="BP114" s="61"/>
      <c r="BQ114" s="61"/>
      <c r="BR114" s="61"/>
      <c r="BS114" s="61"/>
      <c r="BT114" s="55">
        <f t="shared" si="39"/>
        <v>0</v>
      </c>
      <c r="BU114" s="55">
        <f t="shared" si="40"/>
        <v>0</v>
      </c>
      <c r="BV114" s="71"/>
    </row>
    <row r="115" spans="1:74" ht="18" customHeight="1">
      <c r="A115" s="3"/>
      <c r="B115" s="3">
        <v>105</v>
      </c>
      <c r="C115" s="22" t="s">
        <v>145</v>
      </c>
      <c r="D115" s="60">
        <v>3627.1</v>
      </c>
      <c r="E115" s="60">
        <v>0</v>
      </c>
      <c r="F115" s="50">
        <f t="shared" si="35"/>
        <v>5621.1</v>
      </c>
      <c r="G115" s="50">
        <f t="shared" si="27"/>
        <v>5528</v>
      </c>
      <c r="H115" s="49">
        <f t="shared" si="36"/>
        <v>98.34374054900286</v>
      </c>
      <c r="I115" s="55">
        <f t="shared" si="41"/>
        <v>1821.1000000000004</v>
      </c>
      <c r="J115" s="49">
        <f t="shared" si="41"/>
        <v>1728</v>
      </c>
      <c r="K115" s="49">
        <f t="shared" si="28"/>
        <v>94.88770523310085</v>
      </c>
      <c r="L115" s="55">
        <v>-765.4</v>
      </c>
      <c r="M115" s="49">
        <v>0</v>
      </c>
      <c r="N115" s="49"/>
      <c r="O115" s="49" t="e">
        <f t="shared" si="29"/>
        <v>#DIV/0!</v>
      </c>
      <c r="P115" s="25">
        <v>294.1</v>
      </c>
      <c r="Q115" s="58">
        <v>282.6</v>
      </c>
      <c r="R115" s="49">
        <f t="shared" si="30"/>
        <v>96.08976538592316</v>
      </c>
      <c r="S115" s="79">
        <v>2.8</v>
      </c>
      <c r="T115" s="79">
        <v>2.8</v>
      </c>
      <c r="U115" s="52">
        <f t="shared" si="33"/>
        <v>100</v>
      </c>
      <c r="V115" s="49">
        <v>2.8</v>
      </c>
      <c r="W115" s="49">
        <v>1</v>
      </c>
      <c r="X115" s="49">
        <v>2.8</v>
      </c>
      <c r="Y115" s="61">
        <v>92</v>
      </c>
      <c r="Z115" s="62">
        <v>93.1</v>
      </c>
      <c r="AA115" s="49">
        <f t="shared" si="31"/>
        <v>101.19565217391305</v>
      </c>
      <c r="AB115" s="54">
        <v>0</v>
      </c>
      <c r="AC115" s="54">
        <v>0</v>
      </c>
      <c r="AD115" s="54">
        <v>0</v>
      </c>
      <c r="AE115" s="61">
        <v>50</v>
      </c>
      <c r="AF115" s="61">
        <v>33.5</v>
      </c>
      <c r="AG115" s="61"/>
      <c r="AH115" s="61"/>
      <c r="AI115" s="61"/>
      <c r="AJ115" s="61"/>
      <c r="AK115" s="61"/>
      <c r="AL115" s="61"/>
      <c r="AM115" s="62">
        <v>3500</v>
      </c>
      <c r="AN115" s="62">
        <v>3500</v>
      </c>
      <c r="AO115" s="61"/>
      <c r="AP115" s="61"/>
      <c r="AQ115" s="61"/>
      <c r="AR115" s="61"/>
      <c r="AS115" s="61"/>
      <c r="AT115" s="61"/>
      <c r="AU115" s="62">
        <v>1385</v>
      </c>
      <c r="AV115" s="61">
        <v>1318.8</v>
      </c>
      <c r="AW115" s="49">
        <f t="shared" si="32"/>
        <v>95.22021660649818</v>
      </c>
      <c r="AX115" s="61"/>
      <c r="AY115" s="61"/>
      <c r="AZ115" s="61"/>
      <c r="BA115" s="61"/>
      <c r="BB115" s="61"/>
      <c r="BC115" s="61"/>
      <c r="BD115" s="61"/>
      <c r="BE115" s="61"/>
      <c r="BF115" s="61">
        <v>300</v>
      </c>
      <c r="BG115" s="61">
        <v>300</v>
      </c>
      <c r="BH115" s="61"/>
      <c r="BI115" s="61"/>
      <c r="BJ115" s="55">
        <f t="shared" si="37"/>
        <v>5621.1</v>
      </c>
      <c r="BK115" s="49">
        <f t="shared" si="38"/>
        <v>5528</v>
      </c>
      <c r="BL115" s="61"/>
      <c r="BM115" s="61"/>
      <c r="BN115" s="61"/>
      <c r="BO115" s="61"/>
      <c r="BP115" s="61"/>
      <c r="BQ115" s="61"/>
      <c r="BR115" s="61"/>
      <c r="BS115" s="61"/>
      <c r="BT115" s="55">
        <f t="shared" si="39"/>
        <v>0</v>
      </c>
      <c r="BU115" s="55">
        <f t="shared" si="40"/>
        <v>0</v>
      </c>
      <c r="BV115" s="71"/>
    </row>
    <row r="116" spans="1:74" ht="18" customHeight="1">
      <c r="A116" s="3"/>
      <c r="B116" s="3">
        <v>106</v>
      </c>
      <c r="C116" s="22" t="s">
        <v>146</v>
      </c>
      <c r="D116" s="60">
        <v>1500</v>
      </c>
      <c r="E116" s="60">
        <v>0</v>
      </c>
      <c r="F116" s="50">
        <f t="shared" si="35"/>
        <v>7047.8</v>
      </c>
      <c r="G116" s="50">
        <f t="shared" si="27"/>
        <v>6935.9</v>
      </c>
      <c r="H116" s="49">
        <f t="shared" si="36"/>
        <v>98.41227049575754</v>
      </c>
      <c r="I116" s="55">
        <f t="shared" si="41"/>
        <v>3445</v>
      </c>
      <c r="J116" s="49">
        <f t="shared" si="41"/>
        <v>3333.0999999999995</v>
      </c>
      <c r="K116" s="49">
        <f t="shared" si="28"/>
        <v>96.75181422351233</v>
      </c>
      <c r="L116" s="55">
        <v>-8.6</v>
      </c>
      <c r="M116" s="49">
        <v>10</v>
      </c>
      <c r="N116" s="49">
        <v>2</v>
      </c>
      <c r="O116" s="49">
        <f t="shared" si="29"/>
        <v>20</v>
      </c>
      <c r="P116" s="25">
        <v>563</v>
      </c>
      <c r="Q116" s="58">
        <v>522.2</v>
      </c>
      <c r="R116" s="49">
        <f t="shared" si="30"/>
        <v>92.75310834813499</v>
      </c>
      <c r="S116" s="79">
        <v>0</v>
      </c>
      <c r="T116" s="79">
        <v>0</v>
      </c>
      <c r="U116" s="52"/>
      <c r="V116" s="49">
        <v>13.299999999999997</v>
      </c>
      <c r="W116" s="49">
        <v>41.9</v>
      </c>
      <c r="X116" s="49">
        <v>0</v>
      </c>
      <c r="Y116" s="61">
        <v>292</v>
      </c>
      <c r="Z116" s="61">
        <v>227</v>
      </c>
      <c r="AA116" s="49">
        <f t="shared" si="31"/>
        <v>77.73972602739725</v>
      </c>
      <c r="AB116" s="54">
        <v>0</v>
      </c>
      <c r="AC116" s="54">
        <v>0</v>
      </c>
      <c r="AD116" s="54">
        <v>5</v>
      </c>
      <c r="AE116" s="61">
        <v>30</v>
      </c>
      <c r="AF116" s="61">
        <v>30</v>
      </c>
      <c r="AG116" s="61"/>
      <c r="AH116" s="61"/>
      <c r="AI116" s="61"/>
      <c r="AJ116" s="61"/>
      <c r="AK116" s="61"/>
      <c r="AL116" s="61"/>
      <c r="AM116" s="62">
        <v>3302.8</v>
      </c>
      <c r="AN116" s="62">
        <v>3302.8</v>
      </c>
      <c r="AO116" s="61"/>
      <c r="AP116" s="61"/>
      <c r="AQ116" s="61"/>
      <c r="AR116" s="61"/>
      <c r="AS116" s="61"/>
      <c r="AT116" s="61">
        <v>1</v>
      </c>
      <c r="AU116" s="77">
        <v>2550</v>
      </c>
      <c r="AV116" s="61">
        <v>2550.9</v>
      </c>
      <c r="AW116" s="49">
        <f t="shared" si="32"/>
        <v>100.03529411764707</v>
      </c>
      <c r="AX116" s="61"/>
      <c r="AY116" s="61"/>
      <c r="AZ116" s="61"/>
      <c r="BA116" s="61"/>
      <c r="BB116" s="61"/>
      <c r="BC116" s="61"/>
      <c r="BD116" s="61"/>
      <c r="BE116" s="61"/>
      <c r="BF116" s="61">
        <v>300</v>
      </c>
      <c r="BG116" s="61">
        <v>300</v>
      </c>
      <c r="BH116" s="61"/>
      <c r="BI116" s="61"/>
      <c r="BJ116" s="55">
        <f t="shared" si="37"/>
        <v>7047.8</v>
      </c>
      <c r="BK116" s="49">
        <f t="shared" si="38"/>
        <v>6935.9</v>
      </c>
      <c r="BL116" s="61"/>
      <c r="BM116" s="61"/>
      <c r="BN116" s="61"/>
      <c r="BO116" s="61"/>
      <c r="BP116" s="61"/>
      <c r="BQ116" s="61"/>
      <c r="BR116" s="61"/>
      <c r="BS116" s="61"/>
      <c r="BT116" s="55">
        <f t="shared" si="39"/>
        <v>0</v>
      </c>
      <c r="BU116" s="55">
        <f t="shared" si="40"/>
        <v>0</v>
      </c>
      <c r="BV116" s="71"/>
    </row>
    <row r="117" spans="1:74" ht="18" customHeight="1">
      <c r="A117" s="3"/>
      <c r="B117" s="3">
        <v>107</v>
      </c>
      <c r="C117" s="22" t="s">
        <v>147</v>
      </c>
      <c r="D117" s="60">
        <v>113.8</v>
      </c>
      <c r="E117" s="60">
        <v>0</v>
      </c>
      <c r="F117" s="50">
        <f t="shared" si="35"/>
        <v>4538</v>
      </c>
      <c r="G117" s="50">
        <f t="shared" si="27"/>
        <v>4459.4</v>
      </c>
      <c r="H117" s="49">
        <f t="shared" si="36"/>
        <v>98.26795945350374</v>
      </c>
      <c r="I117" s="55">
        <f t="shared" si="41"/>
        <v>738</v>
      </c>
      <c r="J117" s="49">
        <f t="shared" si="41"/>
        <v>659.3999999999996</v>
      </c>
      <c r="K117" s="49">
        <f t="shared" si="28"/>
        <v>89.34959349593491</v>
      </c>
      <c r="L117" s="55"/>
      <c r="M117" s="49">
        <v>11.6</v>
      </c>
      <c r="N117" s="49"/>
      <c r="O117" s="49">
        <f t="shared" si="29"/>
        <v>0</v>
      </c>
      <c r="P117" s="25">
        <v>648</v>
      </c>
      <c r="Q117" s="58">
        <v>607.1</v>
      </c>
      <c r="R117" s="49">
        <f t="shared" si="30"/>
        <v>93.68827160493828</v>
      </c>
      <c r="S117" s="79">
        <v>94</v>
      </c>
      <c r="T117" s="79">
        <v>94</v>
      </c>
      <c r="U117" s="52">
        <f t="shared" si="33"/>
        <v>100</v>
      </c>
      <c r="V117" s="49">
        <v>50</v>
      </c>
      <c r="W117" s="49">
        <v>35.9</v>
      </c>
      <c r="X117" s="49">
        <v>94</v>
      </c>
      <c r="Y117" s="61">
        <v>66</v>
      </c>
      <c r="Z117" s="62">
        <v>40.3</v>
      </c>
      <c r="AA117" s="49">
        <f t="shared" si="31"/>
        <v>61.06060606060606</v>
      </c>
      <c r="AB117" s="54">
        <v>0</v>
      </c>
      <c r="AC117" s="54">
        <v>0</v>
      </c>
      <c r="AD117" s="54">
        <v>0</v>
      </c>
      <c r="AE117" s="61"/>
      <c r="AF117" s="61"/>
      <c r="AG117" s="61"/>
      <c r="AH117" s="61"/>
      <c r="AI117" s="61"/>
      <c r="AJ117" s="61"/>
      <c r="AK117" s="61"/>
      <c r="AL117" s="61"/>
      <c r="AM117" s="62">
        <v>3500</v>
      </c>
      <c r="AN117" s="62">
        <v>3500</v>
      </c>
      <c r="AO117" s="61"/>
      <c r="AP117" s="61"/>
      <c r="AQ117" s="61"/>
      <c r="AR117" s="61"/>
      <c r="AS117" s="61"/>
      <c r="AT117" s="61"/>
      <c r="AU117" s="62">
        <v>12.4</v>
      </c>
      <c r="AV117" s="61">
        <v>12</v>
      </c>
      <c r="AW117" s="49">
        <f t="shared" si="32"/>
        <v>96.77419354838709</v>
      </c>
      <c r="AX117" s="61"/>
      <c r="AY117" s="61"/>
      <c r="AZ117" s="61"/>
      <c r="BA117" s="61"/>
      <c r="BB117" s="61"/>
      <c r="BC117" s="61"/>
      <c r="BD117" s="61"/>
      <c r="BE117" s="61"/>
      <c r="BF117" s="61">
        <v>300</v>
      </c>
      <c r="BG117" s="61">
        <v>300</v>
      </c>
      <c r="BH117" s="61"/>
      <c r="BI117" s="61"/>
      <c r="BJ117" s="55">
        <f t="shared" si="37"/>
        <v>4538</v>
      </c>
      <c r="BK117" s="49">
        <f t="shared" si="38"/>
        <v>4459.4</v>
      </c>
      <c r="BL117" s="61"/>
      <c r="BM117" s="61"/>
      <c r="BN117" s="61"/>
      <c r="BO117" s="61"/>
      <c r="BP117" s="61"/>
      <c r="BQ117" s="61"/>
      <c r="BR117" s="61"/>
      <c r="BS117" s="61"/>
      <c r="BT117" s="55">
        <f t="shared" si="39"/>
        <v>0</v>
      </c>
      <c r="BU117" s="55">
        <f t="shared" si="40"/>
        <v>0</v>
      </c>
      <c r="BV117" s="71"/>
    </row>
    <row r="118" spans="1:74" ht="18" customHeight="1">
      <c r="A118" s="3"/>
      <c r="B118" s="3">
        <v>108</v>
      </c>
      <c r="C118" s="22" t="s">
        <v>148</v>
      </c>
      <c r="D118" s="60">
        <v>39.7</v>
      </c>
      <c r="E118" s="60">
        <v>0</v>
      </c>
      <c r="F118" s="50">
        <f t="shared" si="35"/>
        <v>7543.5</v>
      </c>
      <c r="G118" s="50">
        <f t="shared" si="27"/>
        <v>7532.900000000001</v>
      </c>
      <c r="H118" s="49">
        <f t="shared" si="36"/>
        <v>99.8594816729635</v>
      </c>
      <c r="I118" s="55">
        <f t="shared" si="41"/>
        <v>3743.5</v>
      </c>
      <c r="J118" s="49">
        <f t="shared" si="41"/>
        <v>3732.9000000000005</v>
      </c>
      <c r="K118" s="49">
        <f t="shared" si="28"/>
        <v>99.71684252704691</v>
      </c>
      <c r="L118" s="55"/>
      <c r="M118" s="49">
        <v>50.4</v>
      </c>
      <c r="N118" s="49">
        <v>3.6</v>
      </c>
      <c r="O118" s="49">
        <f t="shared" si="29"/>
        <v>7.142857142857144</v>
      </c>
      <c r="P118" s="25">
        <v>380</v>
      </c>
      <c r="Q118" s="58">
        <v>380.4</v>
      </c>
      <c r="R118" s="49">
        <f t="shared" si="30"/>
        <v>100.10526315789474</v>
      </c>
      <c r="S118" s="79">
        <v>5.1</v>
      </c>
      <c r="T118" s="79">
        <v>5.1</v>
      </c>
      <c r="U118" s="52">
        <f t="shared" si="33"/>
        <v>100</v>
      </c>
      <c r="V118" s="49">
        <v>83.9</v>
      </c>
      <c r="W118" s="49">
        <v>3.9000000000000004</v>
      </c>
      <c r="X118" s="49">
        <v>5.1</v>
      </c>
      <c r="Y118" s="61">
        <v>91.1</v>
      </c>
      <c r="Z118" s="61">
        <v>167.1</v>
      </c>
      <c r="AA118" s="49">
        <f t="shared" si="31"/>
        <v>183.42480790340286</v>
      </c>
      <c r="AB118" s="54">
        <v>0</v>
      </c>
      <c r="AC118" s="54">
        <v>0</v>
      </c>
      <c r="AD118" s="54">
        <v>0</v>
      </c>
      <c r="AE118" s="61">
        <v>78</v>
      </c>
      <c r="AF118" s="61">
        <v>74.5</v>
      </c>
      <c r="AG118" s="61"/>
      <c r="AH118" s="61"/>
      <c r="AI118" s="61"/>
      <c r="AJ118" s="61"/>
      <c r="AK118" s="61"/>
      <c r="AL118" s="61"/>
      <c r="AM118" s="62">
        <v>3500</v>
      </c>
      <c r="AN118" s="62">
        <v>3500</v>
      </c>
      <c r="AO118" s="61"/>
      <c r="AP118" s="61"/>
      <c r="AQ118" s="61"/>
      <c r="AR118" s="61"/>
      <c r="AS118" s="61">
        <v>8</v>
      </c>
      <c r="AT118" s="61">
        <v>8</v>
      </c>
      <c r="AU118" s="62">
        <v>3136</v>
      </c>
      <c r="AV118" s="61">
        <v>3099.3</v>
      </c>
      <c r="AW118" s="49">
        <f t="shared" si="32"/>
        <v>98.8297193877551</v>
      </c>
      <c r="AX118" s="61"/>
      <c r="AY118" s="61"/>
      <c r="AZ118" s="61"/>
      <c r="BA118" s="61"/>
      <c r="BB118" s="61"/>
      <c r="BC118" s="61"/>
      <c r="BD118" s="61"/>
      <c r="BE118" s="61"/>
      <c r="BF118" s="61">
        <v>300</v>
      </c>
      <c r="BG118" s="61">
        <v>300</v>
      </c>
      <c r="BH118" s="61"/>
      <c r="BI118" s="61"/>
      <c r="BJ118" s="55">
        <f t="shared" si="37"/>
        <v>7543.5</v>
      </c>
      <c r="BK118" s="49">
        <f t="shared" si="38"/>
        <v>7532.900000000001</v>
      </c>
      <c r="BL118" s="61"/>
      <c r="BM118" s="61"/>
      <c r="BN118" s="61"/>
      <c r="BO118" s="61"/>
      <c r="BP118" s="61"/>
      <c r="BQ118" s="61"/>
      <c r="BR118" s="61">
        <v>70</v>
      </c>
      <c r="BS118" s="61">
        <v>70</v>
      </c>
      <c r="BT118" s="55">
        <f t="shared" si="39"/>
        <v>70</v>
      </c>
      <c r="BU118" s="55">
        <f t="shared" si="40"/>
        <v>70</v>
      </c>
      <c r="BV118" s="71"/>
    </row>
    <row r="119" spans="1:74" ht="18" customHeight="1">
      <c r="A119" s="3"/>
      <c r="B119" s="3">
        <v>109</v>
      </c>
      <c r="C119" s="22" t="s">
        <v>149</v>
      </c>
      <c r="D119" s="60">
        <v>922</v>
      </c>
      <c r="E119" s="60">
        <v>600</v>
      </c>
      <c r="F119" s="50">
        <f t="shared" si="35"/>
        <v>7955.1</v>
      </c>
      <c r="G119" s="50">
        <f t="shared" si="27"/>
        <v>6108.7</v>
      </c>
      <c r="H119" s="49">
        <f t="shared" si="36"/>
        <v>76.78973237294315</v>
      </c>
      <c r="I119" s="55">
        <f t="shared" si="41"/>
        <v>4155.1</v>
      </c>
      <c r="J119" s="49">
        <f t="shared" si="41"/>
        <v>2308.7</v>
      </c>
      <c r="K119" s="49">
        <f t="shared" si="28"/>
        <v>55.5630430073885</v>
      </c>
      <c r="L119" s="55"/>
      <c r="M119" s="49">
        <v>2.6</v>
      </c>
      <c r="N119" s="49"/>
      <c r="O119" s="49">
        <f t="shared" si="29"/>
        <v>0</v>
      </c>
      <c r="P119" s="25">
        <v>405.4</v>
      </c>
      <c r="Q119" s="58">
        <v>414.4</v>
      </c>
      <c r="R119" s="49">
        <f t="shared" si="30"/>
        <v>102.22002960039467</v>
      </c>
      <c r="S119" s="79">
        <v>6</v>
      </c>
      <c r="T119" s="79">
        <v>6</v>
      </c>
      <c r="U119" s="52">
        <f t="shared" si="33"/>
        <v>100</v>
      </c>
      <c r="V119" s="49">
        <v>122.30000000000001</v>
      </c>
      <c r="W119" s="49">
        <v>156.7</v>
      </c>
      <c r="X119" s="49">
        <v>6</v>
      </c>
      <c r="Y119" s="61">
        <v>88</v>
      </c>
      <c r="Z119" s="61">
        <v>84</v>
      </c>
      <c r="AA119" s="49">
        <f t="shared" si="31"/>
        <v>95.45454545454545</v>
      </c>
      <c r="AB119" s="54"/>
      <c r="AC119" s="54">
        <v>0</v>
      </c>
      <c r="AD119" s="54">
        <v>35.2</v>
      </c>
      <c r="AE119" s="61"/>
      <c r="AF119" s="61"/>
      <c r="AG119" s="61"/>
      <c r="AH119" s="61"/>
      <c r="AI119" s="61"/>
      <c r="AJ119" s="61"/>
      <c r="AK119" s="61"/>
      <c r="AL119" s="61"/>
      <c r="AM119" s="62">
        <v>3500</v>
      </c>
      <c r="AN119" s="62">
        <v>3500</v>
      </c>
      <c r="AO119" s="61"/>
      <c r="AP119" s="61"/>
      <c r="AQ119" s="61"/>
      <c r="AR119" s="61"/>
      <c r="AS119" s="61"/>
      <c r="AT119" s="61"/>
      <c r="AU119" s="62">
        <v>3659.1</v>
      </c>
      <c r="AV119" s="61">
        <v>1810.3</v>
      </c>
      <c r="AW119" s="49">
        <f t="shared" si="32"/>
        <v>49.47391435052335</v>
      </c>
      <c r="AX119" s="61"/>
      <c r="AY119" s="61"/>
      <c r="AZ119" s="61"/>
      <c r="BA119" s="61"/>
      <c r="BB119" s="61"/>
      <c r="BC119" s="61"/>
      <c r="BD119" s="61"/>
      <c r="BE119" s="61"/>
      <c r="BF119" s="61">
        <v>300</v>
      </c>
      <c r="BG119" s="61">
        <v>300</v>
      </c>
      <c r="BH119" s="61"/>
      <c r="BI119" s="61"/>
      <c r="BJ119" s="55">
        <f t="shared" si="37"/>
        <v>7955.1</v>
      </c>
      <c r="BK119" s="49">
        <f t="shared" si="38"/>
        <v>6108.7</v>
      </c>
      <c r="BL119" s="61"/>
      <c r="BM119" s="61"/>
      <c r="BN119" s="61"/>
      <c r="BO119" s="61"/>
      <c r="BP119" s="61"/>
      <c r="BQ119" s="61"/>
      <c r="BR119" s="61"/>
      <c r="BS119" s="61"/>
      <c r="BT119" s="55">
        <f t="shared" si="39"/>
        <v>0</v>
      </c>
      <c r="BU119" s="55">
        <f t="shared" si="40"/>
        <v>0</v>
      </c>
      <c r="BV119" s="71"/>
    </row>
    <row r="120" spans="2:74" ht="24.75" customHeight="1">
      <c r="B120" s="167" t="s">
        <v>150</v>
      </c>
      <c r="C120" s="168"/>
      <c r="D120" s="66">
        <f>SUM(D11:D119)</f>
        <v>159547.5</v>
      </c>
      <c r="E120" s="66">
        <f>SUM(E11:E119)</f>
        <v>26150.499999999996</v>
      </c>
      <c r="F120" s="66">
        <f>SUM(F11:F119)</f>
        <v>3051702.1000000015</v>
      </c>
      <c r="G120" s="66">
        <f>SUM(G11:G119)</f>
        <v>2985626</v>
      </c>
      <c r="H120" s="49">
        <f t="shared" si="36"/>
        <v>97.83477882719936</v>
      </c>
      <c r="I120" s="66">
        <f>SUM(I11:I119)</f>
        <v>1056327.2999999998</v>
      </c>
      <c r="J120" s="66">
        <f>SUM(J11:J119)</f>
        <v>998941.5000000002</v>
      </c>
      <c r="K120" s="49">
        <f t="shared" si="28"/>
        <v>94.56742242674221</v>
      </c>
      <c r="L120" s="67">
        <f>SUM(L11:L119)</f>
        <v>-1120.8</v>
      </c>
      <c r="M120" s="67">
        <f>SUM(M11:M119)</f>
        <v>44893</v>
      </c>
      <c r="N120" s="67">
        <f>SUM(N11:N119)</f>
        <v>34704.600000000006</v>
      </c>
      <c r="O120" s="49">
        <f t="shared" si="29"/>
        <v>77.30514779587018</v>
      </c>
      <c r="P120" s="67">
        <f>SUM(P11:P119)</f>
        <v>195387.20000000004</v>
      </c>
      <c r="Q120" s="67">
        <f>SUM(Q11:Q119)</f>
        <v>196083.49999999997</v>
      </c>
      <c r="R120" s="49">
        <f t="shared" si="30"/>
        <v>100.35636930157142</v>
      </c>
      <c r="S120" s="68">
        <f>SUM(S11:S119)</f>
        <v>32959.20000000001</v>
      </c>
      <c r="T120" s="68">
        <f>SUM(T11:T119)</f>
        <v>32959.20000000001</v>
      </c>
      <c r="U120" s="68">
        <f t="shared" si="33"/>
        <v>100</v>
      </c>
      <c r="V120" s="69">
        <f>SUM(V11:V119)</f>
        <v>410685.0250000001</v>
      </c>
      <c r="W120" s="69">
        <f>SUM(W11:W119)</f>
        <v>260508.09999999995</v>
      </c>
      <c r="X120" s="70">
        <f>SUM(X11:X119)</f>
        <v>32959.20000000001</v>
      </c>
      <c r="Y120" s="67">
        <f>SUM(Y11:Y119)</f>
        <v>163100.5</v>
      </c>
      <c r="Z120" s="67">
        <f>SUM(Z11:Z119)</f>
        <v>178275.1000000001</v>
      </c>
      <c r="AA120" s="49">
        <f t="shared" si="31"/>
        <v>109.30383413907381</v>
      </c>
      <c r="AB120" s="67">
        <f>SUM(AB11:AB119)</f>
        <v>78562.7</v>
      </c>
      <c r="AC120" s="67">
        <f>SUM(AC11:AC119)</f>
        <v>76346.60000000003</v>
      </c>
      <c r="AD120" s="67">
        <f>SUM(AD11:AD119)</f>
        <v>23410</v>
      </c>
      <c r="AE120" s="67">
        <f aca="true" t="shared" si="42" ref="AE120:AV120">SUM(AE11:AE119)</f>
        <v>69357.4</v>
      </c>
      <c r="AF120" s="67">
        <f t="shared" si="42"/>
        <v>64729.09999999999</v>
      </c>
      <c r="AG120" s="67">
        <f t="shared" si="42"/>
        <v>23224</v>
      </c>
      <c r="AH120" s="67">
        <f t="shared" si="42"/>
        <v>23197.7</v>
      </c>
      <c r="AI120" s="67">
        <f t="shared" si="42"/>
        <v>1000</v>
      </c>
      <c r="AJ120" s="67">
        <f t="shared" si="42"/>
        <v>0</v>
      </c>
      <c r="AK120" s="67">
        <f t="shared" si="42"/>
        <v>0</v>
      </c>
      <c r="AL120" s="67">
        <f t="shared" si="42"/>
        <v>0</v>
      </c>
      <c r="AM120" s="67">
        <f t="shared" si="42"/>
        <v>1863210.9000000004</v>
      </c>
      <c r="AN120" s="67">
        <f t="shared" si="42"/>
        <v>1863210.9000000004</v>
      </c>
      <c r="AO120" s="67">
        <f t="shared" si="42"/>
        <v>21064.300000000003</v>
      </c>
      <c r="AP120" s="67">
        <f t="shared" si="42"/>
        <v>21064.300000000003</v>
      </c>
      <c r="AQ120" s="67">
        <f t="shared" si="42"/>
        <v>0</v>
      </c>
      <c r="AR120" s="67">
        <f t="shared" si="42"/>
        <v>0</v>
      </c>
      <c r="AS120" s="67">
        <f t="shared" si="42"/>
        <v>85568</v>
      </c>
      <c r="AT120" s="67">
        <f t="shared" si="42"/>
        <v>88302.9</v>
      </c>
      <c r="AU120" s="67">
        <f t="shared" si="42"/>
        <v>369754.39999999997</v>
      </c>
      <c r="AV120" s="67">
        <f t="shared" si="42"/>
        <v>337927.69999999984</v>
      </c>
      <c r="AW120" s="49">
        <f t="shared" si="32"/>
        <v>91.39247565410983</v>
      </c>
      <c r="AX120" s="67">
        <f aca="true" t="shared" si="43" ref="AX120:BU120">SUM(AX11:AX119)</f>
        <v>0</v>
      </c>
      <c r="AY120" s="67">
        <f t="shared" si="43"/>
        <v>0</v>
      </c>
      <c r="AZ120" s="67">
        <f t="shared" si="43"/>
        <v>40</v>
      </c>
      <c r="BA120" s="67">
        <f t="shared" si="43"/>
        <v>40</v>
      </c>
      <c r="BB120" s="67">
        <f t="shared" si="43"/>
        <v>17338.8</v>
      </c>
      <c r="BC120" s="67">
        <f t="shared" si="43"/>
        <v>16463.2</v>
      </c>
      <c r="BD120" s="67">
        <f t="shared" si="43"/>
        <v>0</v>
      </c>
      <c r="BE120" s="67">
        <f t="shared" si="43"/>
        <v>0</v>
      </c>
      <c r="BF120" s="67">
        <f t="shared" si="43"/>
        <v>45056.899999999994</v>
      </c>
      <c r="BG120" s="67">
        <f t="shared" si="43"/>
        <v>36366.6</v>
      </c>
      <c r="BH120" s="67">
        <f t="shared" si="43"/>
        <v>86664.00000000001</v>
      </c>
      <c r="BI120" s="67">
        <f t="shared" si="43"/>
        <v>59217.700000000004</v>
      </c>
      <c r="BJ120" s="67">
        <f t="shared" si="43"/>
        <v>2985659.400000002</v>
      </c>
      <c r="BK120" s="67">
        <f t="shared" si="43"/>
        <v>2919583.3000000003</v>
      </c>
      <c r="BL120" s="67">
        <f t="shared" si="43"/>
        <v>65000</v>
      </c>
      <c r="BM120" s="67">
        <f t="shared" si="43"/>
        <v>65000</v>
      </c>
      <c r="BN120" s="67">
        <f t="shared" si="43"/>
        <v>1042.7</v>
      </c>
      <c r="BO120" s="67">
        <f t="shared" si="43"/>
        <v>1042.7</v>
      </c>
      <c r="BP120" s="67">
        <f t="shared" si="43"/>
        <v>0</v>
      </c>
      <c r="BQ120" s="67">
        <f t="shared" si="43"/>
        <v>0</v>
      </c>
      <c r="BR120" s="67">
        <f t="shared" si="43"/>
        <v>40455.899999999994</v>
      </c>
      <c r="BS120" s="67">
        <f t="shared" si="43"/>
        <v>17982.899999999998</v>
      </c>
      <c r="BT120" s="67">
        <f t="shared" si="43"/>
        <v>106498.6</v>
      </c>
      <c r="BU120" s="67">
        <f t="shared" si="43"/>
        <v>84025.60000000002</v>
      </c>
      <c r="BV120" s="73"/>
    </row>
  </sheetData>
  <sheetProtection/>
  <mergeCells count="84">
    <mergeCell ref="BT8:BT9"/>
    <mergeCell ref="B120:C120"/>
    <mergeCell ref="BN8:BN9"/>
    <mergeCell ref="BP8:BP9"/>
    <mergeCell ref="BR8:BR9"/>
    <mergeCell ref="BH8:BH9"/>
    <mergeCell ref="BJ8:BJ9"/>
    <mergeCell ref="BL8:BL9"/>
    <mergeCell ref="BB8:BB9"/>
    <mergeCell ref="BD8:BD9"/>
    <mergeCell ref="BF8:BF9"/>
    <mergeCell ref="AU8:AU9"/>
    <mergeCell ref="AV8:AW8"/>
    <mergeCell ref="AX8:AX9"/>
    <mergeCell ref="AZ8:AZ9"/>
    <mergeCell ref="AO8:AO9"/>
    <mergeCell ref="AQ8:AQ9"/>
    <mergeCell ref="AS8:AS9"/>
    <mergeCell ref="AI8:AI9"/>
    <mergeCell ref="AK8:AK9"/>
    <mergeCell ref="AM8:AM9"/>
    <mergeCell ref="F8:F9"/>
    <mergeCell ref="G8:H8"/>
    <mergeCell ref="I8:I9"/>
    <mergeCell ref="J8:K8"/>
    <mergeCell ref="L8:L9"/>
    <mergeCell ref="M8:M9"/>
    <mergeCell ref="N8:O8"/>
    <mergeCell ref="P8:P9"/>
    <mergeCell ref="Q8:U8"/>
    <mergeCell ref="BL5:BM7"/>
    <mergeCell ref="BN5:BO7"/>
    <mergeCell ref="BP5:BQ7"/>
    <mergeCell ref="BR5:BS7"/>
    <mergeCell ref="M6:O7"/>
    <mergeCell ref="P6:U7"/>
    <mergeCell ref="Y6:AA7"/>
    <mergeCell ref="AM6:AN7"/>
    <mergeCell ref="AO6:AP7"/>
    <mergeCell ref="AQ6:AR7"/>
    <mergeCell ref="AM5:AR5"/>
    <mergeCell ref="AU5:AW7"/>
    <mergeCell ref="AX5:AY7"/>
    <mergeCell ref="AZ5:BA7"/>
    <mergeCell ref="BB5:BC7"/>
    <mergeCell ref="BH5:BI7"/>
    <mergeCell ref="BD6:BE7"/>
    <mergeCell ref="BF6:BG7"/>
    <mergeCell ref="AC5:AC10"/>
    <mergeCell ref="AD5:AD10"/>
    <mergeCell ref="AE5:AF7"/>
    <mergeCell ref="AG5:AH7"/>
    <mergeCell ref="AI5:AJ7"/>
    <mergeCell ref="AK5:AL7"/>
    <mergeCell ref="AE8:AE9"/>
    <mergeCell ref="AG8:AG9"/>
    <mergeCell ref="M5:R5"/>
    <mergeCell ref="V5:V10"/>
    <mergeCell ref="W5:W10"/>
    <mergeCell ref="X5:X10"/>
    <mergeCell ref="Y5:AA5"/>
    <mergeCell ref="AB5:AB10"/>
    <mergeCell ref="Y8:Y9"/>
    <mergeCell ref="Z8:AA8"/>
    <mergeCell ref="BJ3:BK7"/>
    <mergeCell ref="BL3:BS3"/>
    <mergeCell ref="BT3:BU7"/>
    <mergeCell ref="M4:AJ4"/>
    <mergeCell ref="AK4:AR4"/>
    <mergeCell ref="AS4:AT7"/>
    <mergeCell ref="AU4:BC4"/>
    <mergeCell ref="BD4:BG5"/>
    <mergeCell ref="BL4:BO4"/>
    <mergeCell ref="BP4:BS4"/>
    <mergeCell ref="B1:N1"/>
    <mergeCell ref="B2:N2"/>
    <mergeCell ref="B3:B9"/>
    <mergeCell ref="C3:C9"/>
    <mergeCell ref="D3:D9"/>
    <mergeCell ref="E3:E9"/>
    <mergeCell ref="F3:H7"/>
    <mergeCell ref="I3:K7"/>
    <mergeCell ref="L3:L7"/>
    <mergeCell ref="M3:B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2012-01-10T11:22:09Z</cp:lastPrinted>
  <dcterms:created xsi:type="dcterms:W3CDTF">2002-03-15T09:46:46Z</dcterms:created>
  <dcterms:modified xsi:type="dcterms:W3CDTF">2014-08-06T12:35:33Z</dcterms:modified>
  <cp:category/>
  <cp:version/>
  <cp:contentType/>
  <cp:contentStatus/>
</cp:coreProperties>
</file>