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65356" windowWidth="11265" windowHeight="7815" tabRatio="578" activeTab="0"/>
  </bookViews>
  <sheets>
    <sheet name="01.10.2015" sheetId="1" r:id="rId1"/>
  </sheets>
  <definedNames>
    <definedName name="_xlnm.Print_Titles" localSheetId="0">'01.10.2015'!$B:$B,'01.10.2015'!$4:$9</definedName>
  </definedNames>
  <calcPr fullCalcOnLoad="1"/>
</workbook>
</file>

<file path=xl/sharedStrings.xml><?xml version="1.0" encoding="utf-8"?>
<sst xmlns="http://schemas.openxmlformats.org/spreadsheetml/2006/main" count="326" uniqueCount="175">
  <si>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</si>
  <si>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</si>
  <si>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</si>
  <si>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</si>
  <si>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</si>
  <si>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</si>
  <si>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</si>
  <si>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</si>
  <si>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</si>
  <si>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</si>
  <si>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</si>
  <si>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</si>
  <si>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</si>
  <si>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</si>
  <si>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</si>
  <si>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</si>
  <si>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</si>
  <si>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</si>
  <si>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</si>
  <si>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</si>
  <si>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</si>
  <si>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</si>
  <si>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</si>
  <si>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</si>
  <si>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</si>
  <si>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</si>
  <si>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</si>
  <si>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</si>
  <si>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</si>
  <si>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</si>
  <si>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</si>
  <si>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</si>
  <si>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</si>
  <si>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</si>
  <si>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</si>
  <si>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</si>
  <si>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</si>
  <si>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</si>
  <si>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</si>
  <si>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</si>
  <si>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</si>
  <si>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</si>
  <si>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</si>
  <si>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</si>
  <si>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</si>
  <si>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</si>
  <si>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</si>
  <si>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</si>
  <si>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</si>
  <si>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</si>
  <si>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</si>
  <si>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</si>
  <si>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</si>
  <si>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</si>
  <si>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Þ»ÕáõÙÁ</t>
  </si>
  <si>
    <t xml:space="preserve">                                  ïáÕ 1000</t>
  </si>
  <si>
    <t xml:space="preserve">                                 ü à Ü ¸ ² Ú Æ Ü</t>
  </si>
  <si>
    <t xml:space="preserve">                                                            Þ»ÕáõÙÁ </t>
  </si>
  <si>
    <t xml:space="preserve">                                    ïáÕ 1000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</si>
  <si>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</si>
  <si>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</si>
  <si>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</si>
  <si>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</si>
  <si>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</si>
  <si>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</si>
  <si>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</si>
  <si>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</si>
  <si>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</si>
  <si>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</si>
  <si>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</si>
  <si>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</si>
  <si>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</si>
  <si>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</si>
  <si>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</si>
  <si>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</si>
  <si>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</si>
  <si>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</si>
  <si>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</si>
  <si>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</si>
  <si>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</si>
  <si>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</si>
  <si>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</si>
  <si>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</si>
  <si>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</si>
  <si>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</si>
  <si>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</si>
  <si>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</si>
  <si>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</si>
  <si>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</si>
  <si>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</si>
  <si>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</si>
  <si>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</si>
  <si>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</si>
  <si>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</si>
  <si>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</si>
  <si>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</si>
  <si>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</si>
  <si>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</si>
  <si>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</si>
  <si>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</si>
  <si>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</si>
  <si>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</si>
  <si>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</si>
  <si>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</si>
  <si>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</si>
  <si>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</si>
  <si>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</si>
  <si>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</si>
  <si>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</si>
  <si>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</si>
  <si>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</si>
  <si>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</si>
  <si>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</si>
  <si>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</si>
  <si>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</si>
  <si>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</si>
  <si>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</si>
  <si>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</si>
  <si>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</si>
  <si>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</si>
  <si>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</si>
  <si>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</si>
  <si>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</si>
  <si>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</si>
  <si>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</si>
  <si>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</si>
  <si>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</si>
  <si>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</si>
  <si>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</si>
  <si>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</si>
  <si>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</si>
  <si>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</si>
  <si>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</si>
  <si>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</si>
  <si>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</si>
  <si>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</si>
  <si>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</si>
  <si>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</si>
  <si>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</si>
  <si>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</si>
  <si>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</si>
  <si>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</si>
  <si>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</si>
  <si>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</si>
  <si>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</si>
  <si>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</si>
  <si>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</si>
  <si>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</si>
  <si>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</si>
  <si>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</si>
  <si>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</si>
  <si>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</si>
  <si>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</si>
  <si>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</si>
  <si>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</si>
  <si>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</si>
  <si>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</si>
  <si>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</si>
  <si>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</si>
  <si>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</si>
  <si>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</si>
  <si>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</si>
  <si>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</si>
  <si>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</si>
  <si>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</si>
  <si>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</si>
  <si>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</si>
  <si>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</si>
  <si>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>ՀԱՇՎԵՏՎՈՒԹՅՈՒՆ</t>
  </si>
  <si>
    <t xml:space="preserve"> որից աղբահանության գումար</t>
  </si>
  <si>
    <t xml:space="preserve">ծրագիր   տարեկան                                                                                                                                                                                                                             </t>
  </si>
  <si>
    <r>
      <t xml:space="preserve">
բ) Պետական բյուջեից համայնքի վարչական բյուջեին տրամադրվող այլ դոտացիաներ </t>
    </r>
  </si>
  <si>
    <t>Ընդամենը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</si>
  <si>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</t>
  </si>
  <si>
    <t>ՀՀ Սյունիքի մարզի համայնքների  բյուջետային եկամուտների վերաբերյալ (աճողական) 2015 թվականի Հոկտեմբեր 1-ի դրությամբ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</si>
</sst>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#,##0;[Red]#,##0"/>
    <numFmt numFmtId="213" formatCode="#,##0.0;[Red]#,##0.0"/>
    <numFmt numFmtId="214" formatCode="#,##0.00;[Red]#,##0.00"/>
  </numFmts>
  <fonts count="48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HEA Grapalat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96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207" fontId="8" fillId="35" borderId="12" xfId="0" applyNumberFormat="1" applyFont="1" applyFill="1" applyBorder="1" applyAlignment="1" applyProtection="1">
      <alignment horizontal="right" vertical="center" wrapText="1"/>
      <protection/>
    </xf>
    <xf numFmtId="207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207" fontId="8" fillId="37" borderId="12" xfId="0" applyNumberFormat="1" applyFont="1" applyFill="1" applyBorder="1" applyAlignment="1" applyProtection="1">
      <alignment horizontal="right" vertical="center" wrapText="1"/>
      <protection/>
    </xf>
    <xf numFmtId="207" fontId="8" fillId="38" borderId="12" xfId="0" applyNumberFormat="1" applyFont="1" applyFill="1" applyBorder="1" applyAlignment="1" applyProtection="1">
      <alignment horizontal="right" vertical="center" wrapText="1"/>
      <protection/>
    </xf>
    <xf numFmtId="207" fontId="8" fillId="38" borderId="12" xfId="0" applyNumberFormat="1" applyFont="1" applyFill="1" applyBorder="1" applyAlignment="1" applyProtection="1">
      <alignment horizontal="right" vertical="center" wrapText="1"/>
      <protection locked="0"/>
    </xf>
    <xf numFmtId="207" fontId="8" fillId="0" borderId="12" xfId="0" applyNumberFormat="1" applyFont="1" applyBorder="1" applyAlignment="1" applyProtection="1">
      <alignment horizontal="right" vertical="center" wrapText="1"/>
      <protection locked="0"/>
    </xf>
    <xf numFmtId="207" fontId="8" fillId="37" borderId="12" xfId="0" applyNumberFormat="1" applyFont="1" applyFill="1" applyBorder="1" applyAlignment="1" applyProtection="1">
      <alignment horizontal="right" vertical="center" wrapText="1"/>
      <protection locked="0"/>
    </xf>
    <xf numFmtId="207" fontId="8" fillId="0" borderId="12" xfId="0" applyNumberFormat="1" applyFont="1" applyBorder="1" applyAlignment="1" applyProtection="1">
      <alignment horizontal="right" vertical="center" wrapText="1"/>
      <protection/>
    </xf>
    <xf numFmtId="207" fontId="8" fillId="0" borderId="12" xfId="0" applyNumberFormat="1" applyFont="1" applyBorder="1" applyAlignment="1" applyProtection="1">
      <alignment horizontal="right"/>
      <protection locked="0"/>
    </xf>
    <xf numFmtId="3" fontId="0" fillId="0" borderId="12" xfId="0" applyNumberFormat="1" applyBorder="1" applyAlignment="1">
      <alignment horizontal="right"/>
    </xf>
    <xf numFmtId="0" fontId="47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" fontId="8" fillId="39" borderId="15" xfId="0" applyNumberFormat="1" applyFont="1" applyFill="1" applyBorder="1" applyAlignment="1" applyProtection="1">
      <alignment horizontal="center" vertical="center" wrapText="1"/>
      <protection/>
    </xf>
    <xf numFmtId="3" fontId="6" fillId="40" borderId="12" xfId="0" applyNumberFormat="1" applyFont="1" applyFill="1" applyBorder="1" applyAlignment="1" applyProtection="1">
      <alignment horizontal="left"/>
      <protection locked="0"/>
    </xf>
    <xf numFmtId="207" fontId="8" fillId="40" borderId="12" xfId="0" applyNumberFormat="1" applyFont="1" applyFill="1" applyBorder="1" applyAlignment="1" applyProtection="1">
      <alignment horizontal="right"/>
      <protection/>
    </xf>
    <xf numFmtId="207" fontId="8" fillId="40" borderId="12" xfId="0" applyNumberFormat="1" applyFont="1" applyFill="1" applyBorder="1" applyAlignment="1" applyProtection="1">
      <alignment horizontal="right" vertical="center" wrapText="1"/>
      <protection/>
    </xf>
    <xf numFmtId="207" fontId="8" fillId="4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40" borderId="0" xfId="0" applyFont="1" applyFill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/>
      <protection locked="0"/>
    </xf>
    <xf numFmtId="4" fontId="8" fillId="40" borderId="12" xfId="0" applyNumberFormat="1" applyFont="1" applyFill="1" applyBorder="1" applyAlignment="1" applyProtection="1">
      <alignment horizontal="right"/>
      <protection locked="0"/>
    </xf>
    <xf numFmtId="4" fontId="8" fillId="4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207" fontId="8" fillId="40" borderId="12" xfId="0" applyNumberFormat="1" applyFont="1" applyFill="1" applyBorder="1" applyAlignment="1" applyProtection="1">
      <alignment horizontal="right" vertical="center"/>
      <protection/>
    </xf>
    <xf numFmtId="207" fontId="6" fillId="0" borderId="12" xfId="0" applyNumberFormat="1" applyFont="1" applyBorder="1" applyAlignment="1" applyProtection="1">
      <alignment horizontal="center" vertical="center" wrapText="1"/>
      <protection locked="0"/>
    </xf>
    <xf numFmtId="207" fontId="8" fillId="40" borderId="12" xfId="0" applyNumberFormat="1" applyFont="1" applyFill="1" applyBorder="1" applyAlignment="1" applyProtection="1">
      <alignment horizontal="center" vertical="center"/>
      <protection/>
    </xf>
    <xf numFmtId="0" fontId="8" fillId="33" borderId="16" xfId="0" applyNumberFormat="1" applyFont="1" applyFill="1" applyBorder="1" applyAlignment="1" applyProtection="1">
      <alignment vertical="center" wrapText="1"/>
      <protection/>
    </xf>
    <xf numFmtId="207" fontId="8" fillId="33" borderId="12" xfId="0" applyNumberFormat="1" applyFont="1" applyFill="1" applyBorder="1" applyAlignment="1" applyProtection="1">
      <alignment horizontal="center" vertical="center" wrapText="1"/>
      <protection/>
    </xf>
    <xf numFmtId="207" fontId="9" fillId="0" borderId="0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4" fontId="8" fillId="41" borderId="19" xfId="0" applyNumberFormat="1" applyFont="1" applyFill="1" applyBorder="1" applyAlignment="1" applyProtection="1">
      <alignment horizontal="center" vertical="center" wrapText="1"/>
      <protection/>
    </xf>
    <xf numFmtId="4" fontId="8" fillId="41" borderId="20" xfId="0" applyNumberFormat="1" applyFont="1" applyFill="1" applyBorder="1" applyAlignment="1" applyProtection="1">
      <alignment horizontal="center" vertical="center" wrapText="1"/>
      <protection/>
    </xf>
    <xf numFmtId="4" fontId="8" fillId="36" borderId="11" xfId="0" applyNumberFormat="1" applyFont="1" applyFill="1" applyBorder="1" applyAlignment="1" applyProtection="1">
      <alignment horizontal="center" vertical="center" wrapText="1"/>
      <protection/>
    </xf>
    <xf numFmtId="4" fontId="8" fillId="36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8" fillId="41" borderId="11" xfId="0" applyNumberFormat="1" applyFont="1" applyFill="1" applyBorder="1" applyAlignment="1" applyProtection="1">
      <alignment horizontal="center" vertical="center" wrapText="1"/>
      <protection/>
    </xf>
    <xf numFmtId="4" fontId="8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 textRotation="90" wrapText="1"/>
      <protection/>
    </xf>
    <xf numFmtId="0" fontId="8" fillId="0" borderId="17" xfId="0" applyFont="1" applyBorder="1" applyAlignment="1" applyProtection="1">
      <alignment horizontal="center" vertical="center" textRotation="90" wrapText="1"/>
      <protection/>
    </xf>
    <xf numFmtId="0" fontId="8" fillId="0" borderId="18" xfId="0" applyFont="1" applyBorder="1" applyAlignment="1" applyProtection="1">
      <alignment horizontal="center" vertical="center" textRotation="90" wrapText="1"/>
      <protection/>
    </xf>
    <xf numFmtId="0" fontId="10" fillId="35" borderId="21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6" xfId="0" applyNumberFormat="1" applyFont="1" applyFill="1" applyBorder="1" applyAlignment="1" applyProtection="1">
      <alignment horizontal="center" vertical="center" wrapText="1"/>
      <protection/>
    </xf>
    <xf numFmtId="4" fontId="5" fillId="35" borderId="19" xfId="0" applyNumberFormat="1" applyFont="1" applyFill="1" applyBorder="1" applyAlignment="1" applyProtection="1">
      <alignment horizontal="center" vertical="center" wrapText="1"/>
      <protection/>
    </xf>
    <xf numFmtId="4" fontId="5" fillId="35" borderId="14" xfId="0" applyNumberFormat="1" applyFont="1" applyFill="1" applyBorder="1" applyAlignment="1" applyProtection="1">
      <alignment horizontal="center" vertical="center" wrapText="1"/>
      <protection/>
    </xf>
    <xf numFmtId="4" fontId="5" fillId="35" borderId="15" xfId="0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4" fontId="5" fillId="35" borderId="0" xfId="0" applyNumberFormat="1" applyFont="1" applyFill="1" applyBorder="1" applyAlignment="1" applyProtection="1">
      <alignment horizontal="center" vertical="center" wrapText="1"/>
      <protection/>
    </xf>
    <xf numFmtId="4" fontId="5" fillId="35" borderId="23" xfId="0" applyNumberFormat="1" applyFont="1" applyFill="1" applyBorder="1" applyAlignment="1" applyProtection="1">
      <alignment horizontal="center" vertical="center" wrapText="1"/>
      <protection/>
    </xf>
    <xf numFmtId="4" fontId="5" fillId="35" borderId="20" xfId="0" applyNumberFormat="1" applyFont="1" applyFill="1" applyBorder="1" applyAlignment="1" applyProtection="1">
      <alignment horizontal="center" vertical="center" wrapText="1"/>
      <protection/>
    </xf>
    <xf numFmtId="4" fontId="5" fillId="35" borderId="13" xfId="0" applyNumberFormat="1" applyFont="1" applyFill="1" applyBorder="1" applyAlignment="1" applyProtection="1">
      <alignment horizontal="center" vertical="center" wrapText="1"/>
      <protection/>
    </xf>
    <xf numFmtId="4" fontId="5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5" fillId="36" borderId="14" xfId="0" applyNumberFormat="1" applyFont="1" applyFill="1" applyBorder="1" applyAlignment="1" applyProtection="1">
      <alignment horizontal="center" vertical="center" wrapText="1"/>
      <protection/>
    </xf>
    <xf numFmtId="0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5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0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NumberFormat="1" applyFont="1" applyFill="1" applyBorder="1" applyAlignment="1" applyProtection="1">
      <alignment horizontal="center" vertical="center" wrapText="1"/>
      <protection/>
    </xf>
    <xf numFmtId="0" fontId="10" fillId="35" borderId="19" xfId="0" applyNumberFormat="1" applyFont="1" applyFill="1" applyBorder="1" applyAlignment="1" applyProtection="1">
      <alignment horizontal="center" vertical="center" wrapText="1"/>
      <protection/>
    </xf>
    <xf numFmtId="0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10" fillId="35" borderId="15" xfId="0" applyNumberFormat="1" applyFont="1" applyFill="1" applyBorder="1" applyAlignment="1" applyProtection="1">
      <alignment horizontal="center" vertical="center" wrapText="1"/>
      <protection/>
    </xf>
    <xf numFmtId="0" fontId="10" fillId="35" borderId="22" xfId="0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10" fillId="35" borderId="23" xfId="0" applyNumberFormat="1" applyFont="1" applyFill="1" applyBorder="1" applyAlignment="1" applyProtection="1">
      <alignment horizontal="center" vertical="center" wrapText="1"/>
      <protection/>
    </xf>
    <xf numFmtId="0" fontId="10" fillId="35" borderId="20" xfId="0" applyNumberFormat="1" applyFont="1" applyFill="1" applyBorder="1" applyAlignment="1" applyProtection="1">
      <alignment horizontal="center" vertical="center" wrapText="1"/>
      <protection/>
    </xf>
    <xf numFmtId="0" fontId="10" fillId="35" borderId="13" xfId="0" applyNumberFormat="1" applyFont="1" applyFill="1" applyBorder="1" applyAlignment="1" applyProtection="1">
      <alignment horizontal="center" vertical="center" wrapText="1"/>
      <protection/>
    </xf>
    <xf numFmtId="0" fontId="10" fillId="35" borderId="24" xfId="0" applyNumberFormat="1" applyFont="1" applyFill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22" xfId="0" applyNumberFormat="1" applyFont="1" applyFill="1" applyBorder="1" applyAlignment="1" applyProtection="1">
      <alignment horizontal="center" vertical="center" wrapText="1"/>
      <protection/>
    </xf>
    <xf numFmtId="0" fontId="7" fillId="35" borderId="23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 indent="1"/>
      <protection/>
    </xf>
    <xf numFmtId="0" fontId="8" fillId="0" borderId="16" xfId="0" applyFont="1" applyBorder="1" applyAlignment="1" applyProtection="1">
      <alignment horizontal="left" vertical="center" wrapText="1" indent="1"/>
      <protection/>
    </xf>
    <xf numFmtId="4" fontId="8" fillId="39" borderId="19" xfId="0" applyNumberFormat="1" applyFont="1" applyFill="1" applyBorder="1" applyAlignment="1" applyProtection="1">
      <alignment horizontal="center" vertical="center" wrapText="1"/>
      <protection/>
    </xf>
    <xf numFmtId="4" fontId="8" fillId="39" borderId="14" xfId="0" applyNumberFormat="1" applyFont="1" applyFill="1" applyBorder="1" applyAlignment="1" applyProtection="1">
      <alignment horizontal="center" vertical="center" wrapText="1"/>
      <protection/>
    </xf>
    <xf numFmtId="4" fontId="8" fillId="39" borderId="15" xfId="0" applyNumberFormat="1" applyFont="1" applyFill="1" applyBorder="1" applyAlignment="1" applyProtection="1">
      <alignment horizontal="center" vertical="center" wrapText="1"/>
      <protection/>
    </xf>
    <xf numFmtId="0" fontId="8" fillId="36" borderId="15" xfId="0" applyNumberFormat="1" applyFont="1" applyFill="1" applyBorder="1" applyAlignment="1" applyProtection="1">
      <alignment horizontal="center" vertical="center" wrapText="1"/>
      <protection/>
    </xf>
    <xf numFmtId="0" fontId="8" fillId="36" borderId="24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8" fillId="35" borderId="19" xfId="0" applyNumberFormat="1" applyFont="1" applyFill="1" applyBorder="1" applyAlignment="1" applyProtection="1">
      <alignment horizontal="center" vertical="center" wrapText="1"/>
      <protection/>
    </xf>
    <xf numFmtId="4" fontId="8" fillId="35" borderId="14" xfId="0" applyNumberFormat="1" applyFont="1" applyFill="1" applyBorder="1" applyAlignment="1" applyProtection="1">
      <alignment horizontal="center" vertical="center" wrapText="1"/>
      <protection/>
    </xf>
    <xf numFmtId="4" fontId="8" fillId="35" borderId="15" xfId="0" applyNumberFormat="1" applyFont="1" applyFill="1" applyBorder="1" applyAlignment="1" applyProtection="1">
      <alignment horizontal="center" vertical="center" wrapText="1"/>
      <protection/>
    </xf>
    <xf numFmtId="4" fontId="8" fillId="35" borderId="22" xfId="0" applyNumberFormat="1" applyFont="1" applyFill="1" applyBorder="1" applyAlignment="1" applyProtection="1">
      <alignment horizontal="center" vertical="center" wrapText="1"/>
      <protection/>
    </xf>
    <xf numFmtId="4" fontId="8" fillId="35" borderId="0" xfId="0" applyNumberFormat="1" applyFont="1" applyFill="1" applyBorder="1" applyAlignment="1" applyProtection="1">
      <alignment horizontal="center" vertical="center" wrapText="1"/>
      <protection/>
    </xf>
    <xf numFmtId="4" fontId="8" fillId="35" borderId="23" xfId="0" applyNumberFormat="1" applyFont="1" applyFill="1" applyBorder="1" applyAlignment="1" applyProtection="1">
      <alignment horizontal="center" vertical="center" wrapText="1"/>
      <protection/>
    </xf>
    <xf numFmtId="4" fontId="8" fillId="35" borderId="20" xfId="0" applyNumberFormat="1" applyFont="1" applyFill="1" applyBorder="1" applyAlignment="1" applyProtection="1">
      <alignment horizontal="center" vertical="center" wrapText="1"/>
      <protection/>
    </xf>
    <xf numFmtId="4" fontId="8" fillId="35" borderId="13" xfId="0" applyNumberFormat="1" applyFont="1" applyFill="1" applyBorder="1" applyAlignment="1" applyProtection="1">
      <alignment horizontal="center" vertical="center" wrapText="1"/>
      <protection/>
    </xf>
    <xf numFmtId="4" fontId="8" fillId="35" borderId="24" xfId="0" applyNumberFormat="1" applyFont="1" applyFill="1" applyBorder="1" applyAlignment="1" applyProtection="1">
      <alignment horizontal="center" vertical="center" wrapText="1"/>
      <protection/>
    </xf>
    <xf numFmtId="4" fontId="8" fillId="33" borderId="20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8" xfId="0" applyNumberFormat="1" applyFont="1" applyFill="1" applyBorder="1" applyAlignment="1" applyProtection="1">
      <alignment horizontal="center" vertical="center" wrapText="1"/>
      <protection/>
    </xf>
    <xf numFmtId="4" fontId="8" fillId="39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/>
      <protection locked="0"/>
    </xf>
    <xf numFmtId="0" fontId="8" fillId="37" borderId="21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Z568"/>
  <sheetViews>
    <sheetView showGridLines="0" tabSelected="1" zoomScalePageLayoutView="0" workbookViewId="0" topLeftCell="B4">
      <pane xSplit="2" ySplit="6" topLeftCell="D114" activePane="bottomRight" state="frozen"/>
      <selection pane="topLeft" activeCell="B4" sqref="B4"/>
      <selection pane="topRight" activeCell="D4" sqref="D4"/>
      <selection pane="bottomLeft" activeCell="B10" sqref="B10"/>
      <selection pane="bottomRight" activeCell="R123" sqref="R123"/>
    </sheetView>
  </sheetViews>
  <sheetFormatPr defaultColWidth="8.796875" defaultRowHeight="15"/>
  <cols>
    <col min="1" max="1" width="1.1015625" style="7" customWidth="1"/>
    <col min="2" max="2" width="4.59765625" style="7" customWidth="1"/>
    <col min="3" max="3" width="20.19921875" style="7" customWidth="1"/>
    <col min="4" max="4" width="10.8984375" style="7" customWidth="1"/>
    <col min="5" max="5" width="11.19921875" style="7" customWidth="1"/>
    <col min="6" max="6" width="11.8984375" style="7" customWidth="1"/>
    <col min="7" max="7" width="11.5" style="7" customWidth="1"/>
    <col min="8" max="8" width="10.69921875" style="7" customWidth="1"/>
    <col min="9" max="9" width="9.69921875" style="7" customWidth="1"/>
    <col min="10" max="10" width="12.5" style="7" hidden="1" customWidth="1"/>
    <col min="11" max="11" width="11.19921875" style="7" hidden="1" customWidth="1"/>
    <col min="12" max="12" width="12.3984375" style="7" hidden="1" customWidth="1"/>
    <col min="13" max="13" width="12.09765625" style="7" hidden="1" customWidth="1"/>
    <col min="14" max="14" width="11.19921875" style="7" customWidth="1"/>
    <col min="15" max="15" width="11" style="7" customWidth="1"/>
    <col min="16" max="16" width="10.19921875" style="7" customWidth="1"/>
    <col min="17" max="17" width="9.59765625" style="7" customWidth="1"/>
    <col min="18" max="18" width="8.8984375" style="7" customWidth="1"/>
    <col min="19" max="19" width="10.69921875" style="7" customWidth="1"/>
    <col min="20" max="20" width="9.5" style="7" customWidth="1"/>
    <col min="21" max="21" width="7.59765625" style="7" customWidth="1"/>
    <col min="22" max="22" width="10.8984375" style="7" customWidth="1"/>
    <col min="23" max="23" width="11.59765625" style="7" customWidth="1"/>
    <col min="24" max="24" width="10.8984375" style="7" customWidth="1"/>
    <col min="25" max="25" width="9.3984375" style="7" customWidth="1"/>
    <col min="26" max="26" width="12.8984375" style="7" customWidth="1"/>
    <col min="27" max="27" width="10.3984375" style="7" customWidth="1"/>
    <col min="28" max="28" width="9.19921875" style="7" customWidth="1"/>
    <col min="29" max="29" width="10" style="7" customWidth="1"/>
    <col min="30" max="30" width="12.19921875" style="7" customWidth="1"/>
    <col min="31" max="31" width="9.8984375" style="7" customWidth="1"/>
    <col min="32" max="32" width="10.19921875" style="7" customWidth="1"/>
    <col min="33" max="33" width="9.09765625" style="7" customWidth="1"/>
    <col min="34" max="34" width="11.59765625" style="7" customWidth="1"/>
    <col min="35" max="35" width="10.3984375" style="7" customWidth="1"/>
    <col min="36" max="36" width="9.8984375" style="7" customWidth="1"/>
    <col min="37" max="37" width="9.3984375" style="7" customWidth="1"/>
    <col min="38" max="38" width="10" style="7" customWidth="1"/>
    <col min="39" max="39" width="10.09765625" style="7" customWidth="1"/>
    <col min="40" max="40" width="9.3984375" style="7" customWidth="1"/>
    <col min="41" max="41" width="7.19921875" style="7" customWidth="1"/>
    <col min="42" max="42" width="9.3984375" style="7" customWidth="1"/>
    <col min="43" max="43" width="8.8984375" style="7" customWidth="1"/>
    <col min="44" max="44" width="8.09765625" style="7" customWidth="1"/>
    <col min="45" max="45" width="7.8984375" style="7" customWidth="1"/>
    <col min="46" max="46" width="8.69921875" style="7" customWidth="1"/>
    <col min="47" max="47" width="7.3984375" style="7" customWidth="1"/>
    <col min="48" max="49" width="11.19921875" style="7" customWidth="1"/>
    <col min="50" max="50" width="11.59765625" style="7" customWidth="1"/>
    <col min="51" max="52" width="8.59765625" style="7" customWidth="1"/>
    <col min="53" max="53" width="7.19921875" style="7" customWidth="1"/>
    <col min="54" max="54" width="10.09765625" style="7" customWidth="1"/>
    <col min="55" max="55" width="9.09765625" style="7" customWidth="1"/>
    <col min="56" max="56" width="8.8984375" style="7" customWidth="1"/>
    <col min="57" max="57" width="8.19921875" style="7" customWidth="1"/>
    <col min="58" max="58" width="7.8984375" style="7" customWidth="1"/>
    <col min="59" max="59" width="9.3984375" style="7" customWidth="1"/>
    <col min="60" max="60" width="10.09765625" style="7" customWidth="1"/>
    <col min="61" max="61" width="10.19921875" style="7" customWidth="1"/>
    <col min="62" max="62" width="9.5" style="7" customWidth="1"/>
    <col min="63" max="63" width="11" style="7" customWidth="1"/>
    <col min="64" max="64" width="9.5" style="7" customWidth="1"/>
    <col min="65" max="65" width="9.69921875" style="7" customWidth="1"/>
    <col min="66" max="66" width="8.09765625" style="7" customWidth="1"/>
    <col min="67" max="67" width="11.09765625" style="7" customWidth="1"/>
    <col min="68" max="68" width="9.5" style="7" customWidth="1"/>
    <col min="69" max="69" width="9.69921875" style="7" customWidth="1"/>
    <col min="70" max="70" width="8.5" style="7" customWidth="1"/>
    <col min="71" max="71" width="8" style="7" customWidth="1"/>
    <col min="72" max="72" width="7.69921875" style="7" customWidth="1"/>
    <col min="73" max="73" width="9.09765625" style="7" customWidth="1"/>
    <col min="74" max="74" width="9" style="7" customWidth="1"/>
    <col min="75" max="75" width="7.59765625" style="7" customWidth="1"/>
    <col min="76" max="76" width="9.09765625" style="7" customWidth="1"/>
    <col min="77" max="77" width="8.69921875" style="7" customWidth="1"/>
    <col min="78" max="78" width="8.09765625" style="7" customWidth="1"/>
    <col min="79" max="79" width="9.8984375" style="7" customWidth="1"/>
    <col min="80" max="80" width="9.09765625" style="7" customWidth="1"/>
    <col min="81" max="81" width="9" style="7" customWidth="1"/>
    <col min="82" max="82" width="9.8984375" style="7" customWidth="1"/>
    <col min="83" max="83" width="8.3984375" style="7" customWidth="1"/>
    <col min="84" max="84" width="8" style="7" customWidth="1"/>
    <col min="85" max="85" width="10.5" style="7" customWidth="1"/>
    <col min="86" max="86" width="8.5" style="7" customWidth="1"/>
    <col min="87" max="87" width="7.8984375" style="7" customWidth="1"/>
    <col min="88" max="88" width="8.59765625" style="7" hidden="1" customWidth="1"/>
    <col min="89" max="89" width="9.09765625" style="7" customWidth="1"/>
    <col min="90" max="90" width="8.3984375" style="7" customWidth="1"/>
    <col min="91" max="91" width="10.69921875" style="7" customWidth="1"/>
    <col min="92" max="92" width="11.59765625" style="7" customWidth="1"/>
    <col min="93" max="93" width="10.5" style="7" customWidth="1"/>
    <col min="94" max="94" width="9.8984375" style="7" customWidth="1"/>
    <col min="95" max="95" width="9.59765625" style="7" customWidth="1"/>
    <col min="96" max="96" width="11.09765625" style="7" customWidth="1"/>
    <col min="97" max="97" width="11.3984375" style="7" customWidth="1"/>
    <col min="98" max="98" width="9.59765625" style="7" customWidth="1"/>
    <col min="99" max="99" width="10.59765625" style="7" customWidth="1"/>
    <col min="100" max="100" width="9" style="7" customWidth="1"/>
    <col min="101" max="101" width="8.5" style="7" customWidth="1"/>
    <col min="102" max="102" width="12.09765625" style="7" customWidth="1"/>
    <col min="103" max="103" width="11.09765625" style="7" customWidth="1"/>
    <col min="104" max="104" width="2.09765625" style="7" hidden="1" customWidth="1"/>
    <col min="105" max="105" width="8.59765625" style="7" customWidth="1"/>
    <col min="106" max="106" width="13.09765625" style="7" customWidth="1"/>
    <col min="107" max="107" width="12.19921875" style="7" customWidth="1"/>
    <col min="108" max="108" width="11.09765625" style="7" customWidth="1"/>
    <col min="109" max="109" width="10.5" style="7" customWidth="1"/>
    <col min="110" max="110" width="8.69921875" style="7" customWidth="1"/>
    <col min="111" max="111" width="9.5" style="7" customWidth="1"/>
    <col min="112" max="112" width="10.69921875" style="7" customWidth="1"/>
    <col min="113" max="113" width="10.3984375" style="7" customWidth="1"/>
    <col min="114" max="116" width="8.5" style="7" customWidth="1"/>
    <col min="117" max="117" width="7.19921875" style="7" customWidth="1"/>
    <col min="118" max="118" width="10.09765625" style="7" customWidth="1"/>
    <col min="119" max="119" width="8.59765625" style="7" customWidth="1"/>
    <col min="120" max="120" width="9" style="7" customWidth="1"/>
    <col min="121" max="121" width="7.59765625" style="7" customWidth="1"/>
    <col min="122" max="122" width="8" style="7" customWidth="1"/>
    <col min="123" max="123" width="7.69921875" style="7" customWidth="1"/>
    <col min="124" max="124" width="10.19921875" style="7" customWidth="1"/>
    <col min="125" max="125" width="10" style="7" customWidth="1"/>
    <col min="126" max="126" width="8.19921875" style="7" customWidth="1"/>
    <col min="127" max="127" width="5.19921875" style="7" hidden="1" customWidth="1"/>
    <col min="128" max="128" width="10.69921875" style="7" customWidth="1"/>
    <col min="129" max="129" width="9.69921875" style="7" customWidth="1"/>
    <col min="130" max="130" width="10" style="7" customWidth="1"/>
    <col min="131" max="143" width="9" style="7" customWidth="1"/>
    <col min="144" max="16384" width="9" style="7" customWidth="1"/>
  </cols>
  <sheetData>
    <row r="1" spans="2:93" ht="16.5" customHeight="1">
      <c r="B1" s="4"/>
      <c r="C1" s="41"/>
      <c r="D1" s="41"/>
      <c r="E1" s="41"/>
      <c r="F1" s="63" t="s">
        <v>168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</row>
    <row r="2" spans="2:93" ht="30" customHeight="1">
      <c r="B2" s="8"/>
      <c r="C2" s="64" t="s">
        <v>174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4"/>
      <c r="T2" s="4"/>
      <c r="U2" s="8"/>
      <c r="V2" s="8"/>
      <c r="W2" s="8"/>
      <c r="X2" s="8"/>
      <c r="Y2" s="8"/>
      <c r="Z2" s="8"/>
      <c r="AA2" s="8"/>
      <c r="AB2" s="5"/>
      <c r="AC2" s="5"/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3:99" ht="18.75" customHeight="1">
      <c r="C3" s="9"/>
      <c r="T3" s="18"/>
      <c r="V3" s="68"/>
      <c r="W3" s="68"/>
      <c r="X3" s="68"/>
      <c r="Y3" s="10"/>
      <c r="AB3" s="11"/>
      <c r="AC3" s="12"/>
      <c r="AD3" s="12"/>
      <c r="AE3" s="12"/>
      <c r="AF3" s="11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BR3" s="7" t="s">
        <v>54</v>
      </c>
      <c r="BV3" s="7" t="s">
        <v>55</v>
      </c>
      <c r="BW3" s="165"/>
      <c r="BX3" s="165"/>
      <c r="CC3" s="7" t="s">
        <v>56</v>
      </c>
      <c r="CD3" s="165"/>
      <c r="CE3" s="165"/>
      <c r="CN3" s="7" t="s">
        <v>57</v>
      </c>
      <c r="CR3" s="7" t="s">
        <v>58</v>
      </c>
      <c r="CT3" s="165"/>
      <c r="CU3" s="165"/>
    </row>
    <row r="4" spans="2:130" s="15" customFormat="1" ht="19.5" customHeight="1">
      <c r="B4" s="51" t="s">
        <v>25</v>
      </c>
      <c r="C4" s="48" t="s">
        <v>24</v>
      </c>
      <c r="D4" s="69" t="s">
        <v>22</v>
      </c>
      <c r="E4" s="69" t="s">
        <v>23</v>
      </c>
      <c r="F4" s="75" t="s">
        <v>46</v>
      </c>
      <c r="G4" s="76"/>
      <c r="H4" s="76"/>
      <c r="I4" s="77"/>
      <c r="J4" s="108" t="s">
        <v>47</v>
      </c>
      <c r="K4" s="109"/>
      <c r="L4" s="84" t="s">
        <v>48</v>
      </c>
      <c r="M4" s="85"/>
      <c r="N4" s="90" t="s">
        <v>45</v>
      </c>
      <c r="O4" s="91"/>
      <c r="P4" s="91"/>
      <c r="Q4" s="92"/>
      <c r="R4" s="116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8"/>
      <c r="CZ4" s="31"/>
      <c r="DA4" s="136" t="s">
        <v>19</v>
      </c>
      <c r="DB4" s="123" t="s">
        <v>31</v>
      </c>
      <c r="DC4" s="124"/>
      <c r="DD4" s="125"/>
      <c r="DE4" s="139" t="s">
        <v>21</v>
      </c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6" t="s">
        <v>19</v>
      </c>
      <c r="DX4" s="155" t="s">
        <v>30</v>
      </c>
      <c r="DY4" s="156"/>
      <c r="DZ4" s="157"/>
    </row>
    <row r="5" spans="2:130" s="15" customFormat="1" ht="23.25" customHeight="1">
      <c r="B5" s="52"/>
      <c r="C5" s="49"/>
      <c r="D5" s="70"/>
      <c r="E5" s="70"/>
      <c r="F5" s="78"/>
      <c r="G5" s="79"/>
      <c r="H5" s="79"/>
      <c r="I5" s="80"/>
      <c r="J5" s="110"/>
      <c r="K5" s="111"/>
      <c r="L5" s="86"/>
      <c r="M5" s="87"/>
      <c r="N5" s="93"/>
      <c r="O5" s="94"/>
      <c r="P5" s="94"/>
      <c r="Q5" s="95"/>
      <c r="R5" s="99" t="s">
        <v>26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  <c r="AS5" s="140" t="s">
        <v>18</v>
      </c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02" t="s">
        <v>29</v>
      </c>
      <c r="BI5" s="103"/>
      <c r="BJ5" s="103"/>
      <c r="BK5" s="142" t="s">
        <v>13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9"/>
      <c r="CA5" s="144" t="s">
        <v>0</v>
      </c>
      <c r="CB5" s="145"/>
      <c r="CC5" s="145"/>
      <c r="CD5" s="145"/>
      <c r="CE5" s="145"/>
      <c r="CF5" s="145"/>
      <c r="CG5" s="145"/>
      <c r="CH5" s="145"/>
      <c r="CI5" s="146"/>
      <c r="CJ5" s="30"/>
      <c r="CK5" s="142" t="s">
        <v>16</v>
      </c>
      <c r="CL5" s="143"/>
      <c r="CM5" s="143"/>
      <c r="CN5" s="143"/>
      <c r="CO5" s="143"/>
      <c r="CP5" s="143"/>
      <c r="CQ5" s="140" t="s">
        <v>36</v>
      </c>
      <c r="CR5" s="140"/>
      <c r="CS5" s="140"/>
      <c r="CT5" s="102" t="s">
        <v>17</v>
      </c>
      <c r="CU5" s="103"/>
      <c r="CV5" s="104"/>
      <c r="CW5" s="102" t="s">
        <v>27</v>
      </c>
      <c r="CX5" s="103"/>
      <c r="CY5" s="103"/>
      <c r="CZ5" s="104"/>
      <c r="DA5" s="137"/>
      <c r="DB5" s="126"/>
      <c r="DC5" s="127"/>
      <c r="DD5" s="128"/>
      <c r="DE5" s="121"/>
      <c r="DF5" s="121"/>
      <c r="DG5" s="122"/>
      <c r="DH5" s="122"/>
      <c r="DI5" s="122"/>
      <c r="DJ5" s="122"/>
      <c r="DK5" s="102" t="s">
        <v>20</v>
      </c>
      <c r="DL5" s="103"/>
      <c r="DM5" s="104"/>
      <c r="DN5" s="134"/>
      <c r="DO5" s="135"/>
      <c r="DP5" s="135"/>
      <c r="DQ5" s="135"/>
      <c r="DR5" s="135"/>
      <c r="DS5" s="135"/>
      <c r="DT5" s="135"/>
      <c r="DU5" s="135"/>
      <c r="DV5" s="135"/>
      <c r="DW5" s="137"/>
      <c r="DX5" s="158"/>
      <c r="DY5" s="159"/>
      <c r="DZ5" s="160"/>
    </row>
    <row r="6" spans="2:130" s="15" customFormat="1" ht="71.25" customHeight="1">
      <c r="B6" s="52"/>
      <c r="C6" s="49"/>
      <c r="D6" s="70"/>
      <c r="E6" s="70"/>
      <c r="F6" s="81"/>
      <c r="G6" s="82"/>
      <c r="H6" s="82"/>
      <c r="I6" s="83"/>
      <c r="J6" s="112"/>
      <c r="K6" s="113"/>
      <c r="L6" s="88"/>
      <c r="M6" s="89"/>
      <c r="N6" s="96"/>
      <c r="O6" s="97"/>
      <c r="P6" s="97"/>
      <c r="Q6" s="98"/>
      <c r="R6" s="72" t="s">
        <v>32</v>
      </c>
      <c r="S6" s="73"/>
      <c r="T6" s="73"/>
      <c r="U6" s="74"/>
      <c r="V6" s="65" t="s">
        <v>3</v>
      </c>
      <c r="W6" s="66"/>
      <c r="X6" s="66"/>
      <c r="Y6" s="67"/>
      <c r="Z6" s="65" t="s">
        <v>4</v>
      </c>
      <c r="AA6" s="66"/>
      <c r="AB6" s="66"/>
      <c r="AC6" s="67"/>
      <c r="AD6" s="65" t="s">
        <v>5</v>
      </c>
      <c r="AE6" s="66"/>
      <c r="AF6" s="66"/>
      <c r="AG6" s="67"/>
      <c r="AH6" s="65" t="s">
        <v>33</v>
      </c>
      <c r="AI6" s="66"/>
      <c r="AJ6" s="66"/>
      <c r="AK6" s="67"/>
      <c r="AL6" s="65" t="s">
        <v>6</v>
      </c>
      <c r="AM6" s="66"/>
      <c r="AN6" s="66"/>
      <c r="AO6" s="67"/>
      <c r="AP6" s="164" t="s">
        <v>7</v>
      </c>
      <c r="AQ6" s="164"/>
      <c r="AR6" s="164"/>
      <c r="AS6" s="58" t="s">
        <v>28</v>
      </c>
      <c r="AT6" s="59"/>
      <c r="AU6" s="59"/>
      <c r="AV6" s="58" t="s">
        <v>14</v>
      </c>
      <c r="AW6" s="59"/>
      <c r="AX6" s="59"/>
      <c r="AY6" s="58" t="s">
        <v>171</v>
      </c>
      <c r="AZ6" s="59"/>
      <c r="BA6" s="59"/>
      <c r="BB6" s="150" t="s">
        <v>8</v>
      </c>
      <c r="BC6" s="151"/>
      <c r="BD6" s="152"/>
      <c r="BE6" s="147" t="s">
        <v>9</v>
      </c>
      <c r="BF6" s="148"/>
      <c r="BG6" s="148"/>
      <c r="BH6" s="105"/>
      <c r="BI6" s="106"/>
      <c r="BJ6" s="106"/>
      <c r="BK6" s="166" t="s">
        <v>34</v>
      </c>
      <c r="BL6" s="167"/>
      <c r="BM6" s="167"/>
      <c r="BN6" s="168"/>
      <c r="BO6" s="141" t="s">
        <v>15</v>
      </c>
      <c r="BP6" s="141"/>
      <c r="BQ6" s="141"/>
      <c r="BR6" s="141" t="s">
        <v>10</v>
      </c>
      <c r="BS6" s="141"/>
      <c r="BT6" s="141"/>
      <c r="BU6" s="141" t="s">
        <v>11</v>
      </c>
      <c r="BV6" s="141"/>
      <c r="BW6" s="141"/>
      <c r="BX6" s="141" t="s">
        <v>12</v>
      </c>
      <c r="BY6" s="141"/>
      <c r="BZ6" s="141"/>
      <c r="CA6" s="141" t="s">
        <v>49</v>
      </c>
      <c r="CB6" s="141"/>
      <c r="CC6" s="141"/>
      <c r="CD6" s="144" t="s">
        <v>37</v>
      </c>
      <c r="CE6" s="145"/>
      <c r="CF6" s="145"/>
      <c r="CG6" s="144" t="s">
        <v>35</v>
      </c>
      <c r="CH6" s="145"/>
      <c r="CI6" s="145"/>
      <c r="CJ6" s="146"/>
      <c r="CK6" s="144" t="s">
        <v>38</v>
      </c>
      <c r="CL6" s="145"/>
      <c r="CM6" s="145"/>
      <c r="CN6" s="144" t="s">
        <v>39</v>
      </c>
      <c r="CO6" s="145"/>
      <c r="CP6" s="145"/>
      <c r="CQ6" s="140"/>
      <c r="CR6" s="140"/>
      <c r="CS6" s="140"/>
      <c r="CT6" s="105"/>
      <c r="CU6" s="106"/>
      <c r="CV6" s="107"/>
      <c r="CW6" s="105"/>
      <c r="CX6" s="106"/>
      <c r="CY6" s="106"/>
      <c r="CZ6" s="107"/>
      <c r="DA6" s="137"/>
      <c r="DB6" s="129"/>
      <c r="DC6" s="130"/>
      <c r="DD6" s="131"/>
      <c r="DE6" s="102" t="s">
        <v>40</v>
      </c>
      <c r="DF6" s="103"/>
      <c r="DG6" s="104"/>
      <c r="DH6" s="102" t="s">
        <v>41</v>
      </c>
      <c r="DI6" s="103"/>
      <c r="DJ6" s="104"/>
      <c r="DK6" s="105"/>
      <c r="DL6" s="106"/>
      <c r="DM6" s="107"/>
      <c r="DN6" s="102" t="s">
        <v>42</v>
      </c>
      <c r="DO6" s="103"/>
      <c r="DP6" s="104"/>
      <c r="DQ6" s="102" t="s">
        <v>43</v>
      </c>
      <c r="DR6" s="103"/>
      <c r="DS6" s="104"/>
      <c r="DT6" s="132" t="s">
        <v>44</v>
      </c>
      <c r="DU6" s="133"/>
      <c r="DV6" s="133"/>
      <c r="DW6" s="137"/>
      <c r="DX6" s="161"/>
      <c r="DY6" s="162"/>
      <c r="DZ6" s="163"/>
    </row>
    <row r="7" spans="2:130" s="15" customFormat="1" ht="15.75" customHeight="1">
      <c r="B7" s="52"/>
      <c r="C7" s="49"/>
      <c r="D7" s="70"/>
      <c r="E7" s="70"/>
      <c r="F7" s="61" t="s">
        <v>170</v>
      </c>
      <c r="G7" s="58" t="s">
        <v>50</v>
      </c>
      <c r="H7" s="59"/>
      <c r="I7" s="60"/>
      <c r="J7" s="54" t="s">
        <v>1</v>
      </c>
      <c r="K7" s="1"/>
      <c r="L7" s="56" t="s">
        <v>1</v>
      </c>
      <c r="M7" s="119" t="s">
        <v>2</v>
      </c>
      <c r="N7" s="61" t="s">
        <v>170</v>
      </c>
      <c r="O7" s="58" t="s">
        <v>50</v>
      </c>
      <c r="P7" s="59"/>
      <c r="Q7" s="60"/>
      <c r="R7" s="61" t="s">
        <v>170</v>
      </c>
      <c r="S7" s="58" t="s">
        <v>50</v>
      </c>
      <c r="T7" s="59"/>
      <c r="U7" s="60"/>
      <c r="V7" s="61" t="s">
        <v>170</v>
      </c>
      <c r="W7" s="58" t="s">
        <v>50</v>
      </c>
      <c r="X7" s="59"/>
      <c r="Y7" s="60"/>
      <c r="Z7" s="61" t="s">
        <v>170</v>
      </c>
      <c r="AA7" s="58" t="s">
        <v>53</v>
      </c>
      <c r="AB7" s="59"/>
      <c r="AC7" s="45"/>
      <c r="AD7" s="61" t="s">
        <v>170</v>
      </c>
      <c r="AE7" s="58" t="s">
        <v>50</v>
      </c>
      <c r="AF7" s="59"/>
      <c r="AG7" s="60"/>
      <c r="AH7" s="61" t="s">
        <v>170</v>
      </c>
      <c r="AI7" s="58" t="s">
        <v>50</v>
      </c>
      <c r="AJ7" s="59"/>
      <c r="AK7" s="60"/>
      <c r="AL7" s="61" t="s">
        <v>170</v>
      </c>
      <c r="AM7" s="58" t="s">
        <v>50</v>
      </c>
      <c r="AN7" s="59"/>
      <c r="AO7" s="60"/>
      <c r="AP7" s="61" t="s">
        <v>170</v>
      </c>
      <c r="AQ7" s="144" t="s">
        <v>50</v>
      </c>
      <c r="AR7" s="146"/>
      <c r="AS7" s="61" t="s">
        <v>170</v>
      </c>
      <c r="AT7" s="144" t="s">
        <v>50</v>
      </c>
      <c r="AU7" s="146"/>
      <c r="AV7" s="61" t="s">
        <v>170</v>
      </c>
      <c r="AW7" s="144" t="s">
        <v>50</v>
      </c>
      <c r="AX7" s="146"/>
      <c r="AY7" s="61" t="s">
        <v>170</v>
      </c>
      <c r="AZ7" s="144" t="s">
        <v>50</v>
      </c>
      <c r="BA7" s="146"/>
      <c r="BB7" s="61" t="s">
        <v>170</v>
      </c>
      <c r="BC7" s="58" t="s">
        <v>50</v>
      </c>
      <c r="BD7" s="59"/>
      <c r="BE7" s="61" t="s">
        <v>170</v>
      </c>
      <c r="BF7" s="144" t="s">
        <v>50</v>
      </c>
      <c r="BG7" s="146"/>
      <c r="BH7" s="61" t="s">
        <v>170</v>
      </c>
      <c r="BI7" s="144" t="s">
        <v>50</v>
      </c>
      <c r="BJ7" s="146"/>
      <c r="BK7" s="61" t="s">
        <v>170</v>
      </c>
      <c r="BL7" s="58" t="s">
        <v>50</v>
      </c>
      <c r="BM7" s="59"/>
      <c r="BN7" s="60"/>
      <c r="BO7" s="61" t="s">
        <v>170</v>
      </c>
      <c r="BP7" s="114" t="s">
        <v>50</v>
      </c>
      <c r="BQ7" s="115"/>
      <c r="BR7" s="61" t="s">
        <v>170</v>
      </c>
      <c r="BS7" s="114" t="s">
        <v>50</v>
      </c>
      <c r="BT7" s="115"/>
      <c r="BU7" s="61" t="s">
        <v>170</v>
      </c>
      <c r="BV7" s="114" t="s">
        <v>50</v>
      </c>
      <c r="BW7" s="115"/>
      <c r="BX7" s="61" t="s">
        <v>170</v>
      </c>
      <c r="BY7" s="114" t="s">
        <v>50</v>
      </c>
      <c r="BZ7" s="115"/>
      <c r="CA7" s="61" t="s">
        <v>170</v>
      </c>
      <c r="CB7" s="114" t="s">
        <v>50</v>
      </c>
      <c r="CC7" s="115"/>
      <c r="CD7" s="61" t="s">
        <v>170</v>
      </c>
      <c r="CE7" s="114" t="s">
        <v>50</v>
      </c>
      <c r="CF7" s="115"/>
      <c r="CG7" s="61" t="s">
        <v>170</v>
      </c>
      <c r="CH7" s="114" t="s">
        <v>50</v>
      </c>
      <c r="CI7" s="115"/>
      <c r="CJ7" s="153" t="s">
        <v>169</v>
      </c>
      <c r="CK7" s="61" t="s">
        <v>170</v>
      </c>
      <c r="CL7" s="114" t="s">
        <v>50</v>
      </c>
      <c r="CM7" s="115"/>
      <c r="CN7" s="61" t="s">
        <v>170</v>
      </c>
      <c r="CO7" s="114" t="s">
        <v>50</v>
      </c>
      <c r="CP7" s="115"/>
      <c r="CQ7" s="61" t="s">
        <v>170</v>
      </c>
      <c r="CR7" s="114" t="s">
        <v>50</v>
      </c>
      <c r="CS7" s="115"/>
      <c r="CT7" s="61" t="s">
        <v>170</v>
      </c>
      <c r="CU7" s="114" t="s">
        <v>50</v>
      </c>
      <c r="CV7" s="115"/>
      <c r="CW7" s="61" t="s">
        <v>170</v>
      </c>
      <c r="CX7" s="102" t="s">
        <v>50</v>
      </c>
      <c r="CY7" s="103"/>
      <c r="CZ7" s="104"/>
      <c r="DA7" s="137"/>
      <c r="DB7" s="61" t="s">
        <v>170</v>
      </c>
      <c r="DC7" s="114" t="s">
        <v>50</v>
      </c>
      <c r="DD7" s="115"/>
      <c r="DE7" s="61" t="s">
        <v>170</v>
      </c>
      <c r="DF7" s="114" t="s">
        <v>50</v>
      </c>
      <c r="DG7" s="115"/>
      <c r="DH7" s="61" t="s">
        <v>170</v>
      </c>
      <c r="DI7" s="114" t="s">
        <v>50</v>
      </c>
      <c r="DJ7" s="115"/>
      <c r="DK7" s="61" t="s">
        <v>170</v>
      </c>
      <c r="DL7" s="114" t="s">
        <v>50</v>
      </c>
      <c r="DM7" s="115"/>
      <c r="DN7" s="61" t="s">
        <v>170</v>
      </c>
      <c r="DO7" s="114" t="s">
        <v>50</v>
      </c>
      <c r="DP7" s="115"/>
      <c r="DQ7" s="61" t="s">
        <v>170</v>
      </c>
      <c r="DR7" s="114" t="s">
        <v>50</v>
      </c>
      <c r="DS7" s="115"/>
      <c r="DT7" s="61" t="s">
        <v>170</v>
      </c>
      <c r="DU7" s="114" t="s">
        <v>50</v>
      </c>
      <c r="DV7" s="115"/>
      <c r="DW7" s="137"/>
      <c r="DX7" s="61" t="s">
        <v>170</v>
      </c>
      <c r="DY7" s="114" t="s">
        <v>50</v>
      </c>
      <c r="DZ7" s="115"/>
    </row>
    <row r="8" spans="2:130" s="15" customFormat="1" ht="27.75" customHeight="1">
      <c r="B8" s="53"/>
      <c r="C8" s="50"/>
      <c r="D8" s="71"/>
      <c r="E8" s="71"/>
      <c r="F8" s="62"/>
      <c r="G8" s="3" t="s">
        <v>53</v>
      </c>
      <c r="H8" s="2" t="s">
        <v>51</v>
      </c>
      <c r="I8" s="2" t="s">
        <v>52</v>
      </c>
      <c r="J8" s="55"/>
      <c r="K8" s="2" t="s">
        <v>2</v>
      </c>
      <c r="L8" s="57"/>
      <c r="M8" s="120"/>
      <c r="N8" s="62"/>
      <c r="O8" s="3" t="s">
        <v>53</v>
      </c>
      <c r="P8" s="2" t="s">
        <v>51</v>
      </c>
      <c r="Q8" s="2" t="s">
        <v>52</v>
      </c>
      <c r="R8" s="62"/>
      <c r="S8" s="3" t="s">
        <v>53</v>
      </c>
      <c r="T8" s="2" t="s">
        <v>51</v>
      </c>
      <c r="U8" s="2" t="s">
        <v>52</v>
      </c>
      <c r="V8" s="62"/>
      <c r="W8" s="3" t="s">
        <v>53</v>
      </c>
      <c r="X8" s="2" t="s">
        <v>51</v>
      </c>
      <c r="Y8" s="2" t="s">
        <v>52</v>
      </c>
      <c r="Z8" s="62"/>
      <c r="AA8" s="3" t="s">
        <v>173</v>
      </c>
      <c r="AB8" s="2" t="s">
        <v>51</v>
      </c>
      <c r="AC8" s="2" t="s">
        <v>52</v>
      </c>
      <c r="AD8" s="62"/>
      <c r="AE8" s="3" t="s">
        <v>53</v>
      </c>
      <c r="AF8" s="2" t="s">
        <v>51</v>
      </c>
      <c r="AG8" s="2" t="s">
        <v>52</v>
      </c>
      <c r="AH8" s="62"/>
      <c r="AI8" s="3" t="s">
        <v>53</v>
      </c>
      <c r="AJ8" s="2" t="s">
        <v>51</v>
      </c>
      <c r="AK8" s="2" t="s">
        <v>52</v>
      </c>
      <c r="AL8" s="62"/>
      <c r="AM8" s="3" t="s">
        <v>53</v>
      </c>
      <c r="AN8" s="2" t="s">
        <v>51</v>
      </c>
      <c r="AO8" s="2" t="s">
        <v>52</v>
      </c>
      <c r="AP8" s="62"/>
      <c r="AQ8" s="3" t="s">
        <v>53</v>
      </c>
      <c r="AR8" s="2" t="s">
        <v>51</v>
      </c>
      <c r="AS8" s="62"/>
      <c r="AT8" s="3" t="s">
        <v>53</v>
      </c>
      <c r="AU8" s="2" t="s">
        <v>51</v>
      </c>
      <c r="AV8" s="62"/>
      <c r="AW8" s="3" t="s">
        <v>53</v>
      </c>
      <c r="AX8" s="2" t="s">
        <v>51</v>
      </c>
      <c r="AY8" s="62"/>
      <c r="AZ8" s="3" t="s">
        <v>53</v>
      </c>
      <c r="BA8" s="2" t="s">
        <v>51</v>
      </c>
      <c r="BB8" s="62"/>
      <c r="BC8" s="3" t="s">
        <v>53</v>
      </c>
      <c r="BD8" s="2" t="s">
        <v>51</v>
      </c>
      <c r="BE8" s="62"/>
      <c r="BF8" s="3" t="s">
        <v>53</v>
      </c>
      <c r="BG8" s="2" t="s">
        <v>51</v>
      </c>
      <c r="BH8" s="62"/>
      <c r="BI8" s="3" t="s">
        <v>53</v>
      </c>
      <c r="BJ8" s="2" t="s">
        <v>51</v>
      </c>
      <c r="BK8" s="62"/>
      <c r="BL8" s="3" t="s">
        <v>53</v>
      </c>
      <c r="BM8" s="2" t="s">
        <v>51</v>
      </c>
      <c r="BN8" s="2" t="s">
        <v>52</v>
      </c>
      <c r="BO8" s="62"/>
      <c r="BP8" s="3" t="s">
        <v>53</v>
      </c>
      <c r="BQ8" s="2" t="s">
        <v>51</v>
      </c>
      <c r="BR8" s="62"/>
      <c r="BS8" s="3" t="s">
        <v>53</v>
      </c>
      <c r="BT8" s="2" t="s">
        <v>51</v>
      </c>
      <c r="BU8" s="62"/>
      <c r="BV8" s="3" t="s">
        <v>53</v>
      </c>
      <c r="BW8" s="2" t="s">
        <v>51</v>
      </c>
      <c r="BX8" s="62"/>
      <c r="BY8" s="3" t="s">
        <v>53</v>
      </c>
      <c r="BZ8" s="2" t="s">
        <v>51</v>
      </c>
      <c r="CA8" s="62"/>
      <c r="CB8" s="3" t="s">
        <v>53</v>
      </c>
      <c r="CC8" s="2" t="s">
        <v>51</v>
      </c>
      <c r="CD8" s="62"/>
      <c r="CE8" s="3" t="s">
        <v>53</v>
      </c>
      <c r="CF8" s="29" t="s">
        <v>51</v>
      </c>
      <c r="CG8" s="62"/>
      <c r="CH8" s="3" t="s">
        <v>53</v>
      </c>
      <c r="CI8" s="2" t="s">
        <v>51</v>
      </c>
      <c r="CJ8" s="154"/>
      <c r="CK8" s="62"/>
      <c r="CL8" s="3" t="s">
        <v>53</v>
      </c>
      <c r="CM8" s="2" t="s">
        <v>51</v>
      </c>
      <c r="CN8" s="62"/>
      <c r="CO8" s="3" t="s">
        <v>53</v>
      </c>
      <c r="CP8" s="2" t="s">
        <v>51</v>
      </c>
      <c r="CQ8" s="62"/>
      <c r="CR8" s="3" t="s">
        <v>53</v>
      </c>
      <c r="CS8" s="2" t="s">
        <v>51</v>
      </c>
      <c r="CT8" s="62"/>
      <c r="CU8" s="3" t="s">
        <v>53</v>
      </c>
      <c r="CV8" s="2" t="s">
        <v>51</v>
      </c>
      <c r="CW8" s="62"/>
      <c r="CX8" s="3" t="s">
        <v>53</v>
      </c>
      <c r="CY8" s="2" t="s">
        <v>51</v>
      </c>
      <c r="CZ8" s="153" t="s">
        <v>169</v>
      </c>
      <c r="DA8" s="138"/>
      <c r="DB8" s="62"/>
      <c r="DC8" s="3" t="s">
        <v>53</v>
      </c>
      <c r="DD8" s="2" t="s">
        <v>51</v>
      </c>
      <c r="DE8" s="62"/>
      <c r="DF8" s="3" t="s">
        <v>53</v>
      </c>
      <c r="DG8" s="2" t="s">
        <v>51</v>
      </c>
      <c r="DH8" s="62"/>
      <c r="DI8" s="3" t="s">
        <v>53</v>
      </c>
      <c r="DJ8" s="2" t="s">
        <v>51</v>
      </c>
      <c r="DK8" s="62"/>
      <c r="DL8" s="3" t="s">
        <v>53</v>
      </c>
      <c r="DM8" s="2" t="s">
        <v>51</v>
      </c>
      <c r="DN8" s="62"/>
      <c r="DO8" s="3" t="s">
        <v>53</v>
      </c>
      <c r="DP8" s="2" t="s">
        <v>51</v>
      </c>
      <c r="DQ8" s="62"/>
      <c r="DR8" s="3" t="s">
        <v>53</v>
      </c>
      <c r="DS8" s="2" t="s">
        <v>51</v>
      </c>
      <c r="DT8" s="62"/>
      <c r="DU8" s="3" t="s">
        <v>53</v>
      </c>
      <c r="DV8" s="2" t="s">
        <v>51</v>
      </c>
      <c r="DW8" s="138"/>
      <c r="DX8" s="62"/>
      <c r="DY8" s="3" t="s">
        <v>53</v>
      </c>
      <c r="DZ8" s="2" t="s">
        <v>51</v>
      </c>
    </row>
    <row r="9" spans="2:130" s="15" customFormat="1" ht="14.25" customHeight="1">
      <c r="B9" s="16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17">
        <v>25</v>
      </c>
      <c r="AB9" s="17">
        <v>26</v>
      </c>
      <c r="AC9" s="17">
        <v>27</v>
      </c>
      <c r="AD9" s="17">
        <v>28</v>
      </c>
      <c r="AE9" s="17">
        <v>29</v>
      </c>
      <c r="AF9" s="17">
        <v>30</v>
      </c>
      <c r="AG9" s="17">
        <v>31</v>
      </c>
      <c r="AH9" s="17">
        <v>32</v>
      </c>
      <c r="AI9" s="17">
        <v>33</v>
      </c>
      <c r="AJ9" s="17">
        <v>34</v>
      </c>
      <c r="AK9" s="17">
        <v>35</v>
      </c>
      <c r="AL9" s="17">
        <v>36</v>
      </c>
      <c r="AM9" s="17">
        <v>37</v>
      </c>
      <c r="AN9" s="17">
        <v>38</v>
      </c>
      <c r="AO9" s="17">
        <v>39</v>
      </c>
      <c r="AP9" s="17">
        <v>40</v>
      </c>
      <c r="AQ9" s="17">
        <v>41</v>
      </c>
      <c r="AR9" s="17">
        <v>42</v>
      </c>
      <c r="AS9" s="17">
        <v>43</v>
      </c>
      <c r="AT9" s="17">
        <v>44</v>
      </c>
      <c r="AU9" s="17">
        <v>45</v>
      </c>
      <c r="AV9" s="17">
        <v>46</v>
      </c>
      <c r="AW9" s="17">
        <v>47</v>
      </c>
      <c r="AX9" s="17">
        <v>48</v>
      </c>
      <c r="AY9" s="17"/>
      <c r="AZ9" s="17"/>
      <c r="BA9" s="17"/>
      <c r="BB9" s="17">
        <v>49</v>
      </c>
      <c r="BC9" s="17">
        <v>50</v>
      </c>
      <c r="BD9" s="17">
        <v>51</v>
      </c>
      <c r="BE9" s="17">
        <v>52</v>
      </c>
      <c r="BF9" s="17">
        <v>53</v>
      </c>
      <c r="BG9" s="17">
        <v>54</v>
      </c>
      <c r="BH9" s="17">
        <v>55</v>
      </c>
      <c r="BI9" s="17">
        <v>56</v>
      </c>
      <c r="BJ9" s="17">
        <v>57</v>
      </c>
      <c r="BK9" s="17">
        <v>58</v>
      </c>
      <c r="BL9" s="17">
        <v>59</v>
      </c>
      <c r="BM9" s="17">
        <v>60</v>
      </c>
      <c r="BN9" s="17">
        <v>61</v>
      </c>
      <c r="BO9" s="17">
        <v>62</v>
      </c>
      <c r="BP9" s="17">
        <v>63</v>
      </c>
      <c r="BQ9" s="17">
        <v>64</v>
      </c>
      <c r="BR9" s="17">
        <v>65</v>
      </c>
      <c r="BS9" s="17">
        <v>66</v>
      </c>
      <c r="BT9" s="17">
        <v>67</v>
      </c>
      <c r="BU9" s="17">
        <v>68</v>
      </c>
      <c r="BV9" s="17">
        <v>69</v>
      </c>
      <c r="BW9" s="17">
        <v>70</v>
      </c>
      <c r="BX9" s="17">
        <v>71</v>
      </c>
      <c r="BY9" s="17">
        <v>72</v>
      </c>
      <c r="BZ9" s="17">
        <v>73</v>
      </c>
      <c r="CA9" s="17">
        <v>74</v>
      </c>
      <c r="CB9" s="17">
        <v>75</v>
      </c>
      <c r="CC9" s="17">
        <v>76</v>
      </c>
      <c r="CD9" s="17">
        <v>77</v>
      </c>
      <c r="CE9" s="17">
        <v>78</v>
      </c>
      <c r="CF9" s="17">
        <v>79</v>
      </c>
      <c r="CG9" s="17">
        <v>80</v>
      </c>
      <c r="CH9" s="17">
        <v>81</v>
      </c>
      <c r="CI9" s="17">
        <v>82</v>
      </c>
      <c r="CJ9" s="17"/>
      <c r="CK9" s="17">
        <v>83</v>
      </c>
      <c r="CL9" s="17">
        <v>84</v>
      </c>
      <c r="CM9" s="17">
        <v>85</v>
      </c>
      <c r="CN9" s="17">
        <v>86</v>
      </c>
      <c r="CO9" s="17">
        <v>87</v>
      </c>
      <c r="CP9" s="17">
        <v>88</v>
      </c>
      <c r="CQ9" s="17">
        <v>89</v>
      </c>
      <c r="CR9" s="17">
        <v>90</v>
      </c>
      <c r="CS9" s="17">
        <v>91</v>
      </c>
      <c r="CT9" s="17">
        <v>92</v>
      </c>
      <c r="CU9" s="17">
        <v>93</v>
      </c>
      <c r="CV9" s="17">
        <v>94</v>
      </c>
      <c r="CW9" s="17">
        <v>95</v>
      </c>
      <c r="CX9" s="17">
        <v>96</v>
      </c>
      <c r="CY9" s="17">
        <v>97</v>
      </c>
      <c r="CZ9" s="154"/>
      <c r="DA9" s="17">
        <v>98</v>
      </c>
      <c r="DB9" s="17">
        <v>99</v>
      </c>
      <c r="DC9" s="17">
        <v>100</v>
      </c>
      <c r="DD9" s="17">
        <v>101</v>
      </c>
      <c r="DE9" s="17">
        <v>102</v>
      </c>
      <c r="DF9" s="17">
        <v>103</v>
      </c>
      <c r="DG9" s="17">
        <v>104</v>
      </c>
      <c r="DH9" s="17">
        <v>105</v>
      </c>
      <c r="DI9" s="17">
        <v>106</v>
      </c>
      <c r="DJ9" s="17">
        <v>107</v>
      </c>
      <c r="DK9" s="17">
        <v>108</v>
      </c>
      <c r="DL9" s="17">
        <v>109</v>
      </c>
      <c r="DM9" s="17">
        <v>110</v>
      </c>
      <c r="DN9" s="17">
        <v>111</v>
      </c>
      <c r="DO9" s="17">
        <v>112</v>
      </c>
      <c r="DP9" s="17">
        <v>113</v>
      </c>
      <c r="DQ9" s="17">
        <v>114</v>
      </c>
      <c r="DR9" s="17">
        <v>115</v>
      </c>
      <c r="DS9" s="17">
        <v>116</v>
      </c>
      <c r="DT9" s="17">
        <v>117</v>
      </c>
      <c r="DU9" s="17">
        <v>118</v>
      </c>
      <c r="DV9" s="17">
        <v>119</v>
      </c>
      <c r="DW9" s="17">
        <v>120</v>
      </c>
      <c r="DX9" s="17">
        <v>121</v>
      </c>
      <c r="DY9" s="17">
        <v>122</v>
      </c>
      <c r="DZ9" s="17">
        <v>123</v>
      </c>
    </row>
    <row r="10" spans="2:130" s="13" customFormat="1" ht="21" customHeight="1">
      <c r="B10" s="28">
        <v>1</v>
      </c>
      <c r="C10" s="32" t="s">
        <v>59</v>
      </c>
      <c r="D10" s="46">
        <v>0.6218</v>
      </c>
      <c r="E10" s="43">
        <v>2494.5887</v>
      </c>
      <c r="F10" s="19">
        <f aca="true" t="shared" si="0" ref="F10:F41">DB10+DX10-DT10</f>
        <v>1236622.3000000003</v>
      </c>
      <c r="G10" s="19">
        <f aca="true" t="shared" si="1" ref="G10:G41">DC10+DY10-DU10</f>
        <v>856367.7729999999</v>
      </c>
      <c r="H10" s="19">
        <f aca="true" t="shared" si="2" ref="H10:H41">DD10+DZ10-DV10</f>
        <v>876168.4437</v>
      </c>
      <c r="I10" s="19">
        <f aca="true" t="shared" si="3" ref="I10:I41">H10/G10*100</f>
        <v>102.31216906150438</v>
      </c>
      <c r="J10" s="19">
        <f aca="true" t="shared" si="4" ref="J10:J41">L10-F10</f>
        <v>-258723.40000000026</v>
      </c>
      <c r="K10" s="19">
        <f aca="true" t="shared" si="5" ref="K10:K41">M10-H10</f>
        <v>-532573.3347</v>
      </c>
      <c r="L10" s="20">
        <v>977898.9</v>
      </c>
      <c r="M10" s="20">
        <v>343595.109</v>
      </c>
      <c r="N10" s="21">
        <f aca="true" t="shared" si="6" ref="N10:N41">V10+Z10+AD10+AH10+AL10+AP10+BH10+BO10+BR10+BU10+BX10+CA10+CG10+CK10+CN10+CQ10+CW10</f>
        <v>289750.8</v>
      </c>
      <c r="O10" s="21">
        <f aca="true" t="shared" si="7" ref="O10:O41">W10+AA10+AE10+AI10+AM10+AQ10+BI10+BP10+BS10+BV10+BY10+CB10+CH10+CL10+CO10+CR10+CX10</f>
        <v>189755.27000000002</v>
      </c>
      <c r="P10" s="21">
        <f aca="true" t="shared" si="8" ref="P10:P41">X10+AB10+AF10+AJ10+AN10+AR10+BJ10+BQ10+BT10+BW10+BZ10+CC10+CI10+CM10+CP10+CS10+CY10</f>
        <v>183378.9737</v>
      </c>
      <c r="Q10" s="21">
        <f>P10/O10*100</f>
        <v>96.63972636965497</v>
      </c>
      <c r="R10" s="22">
        <f aca="true" t="shared" si="9" ref="R10:R41">V10+AD10</f>
        <v>120880.8</v>
      </c>
      <c r="S10" s="22">
        <f aca="true" t="shared" si="10" ref="S10:S73">W10+AE10</f>
        <v>78072.52</v>
      </c>
      <c r="T10" s="22">
        <f aca="true" t="shared" si="11" ref="T10:T41">X10+AF10</f>
        <v>59607.4717</v>
      </c>
      <c r="U10" s="23">
        <f aca="true" t="shared" si="12" ref="U10:U41">T10/S10*100</f>
        <v>76.34885065833663</v>
      </c>
      <c r="V10" s="35">
        <v>21048.5</v>
      </c>
      <c r="W10" s="35">
        <v>13681.525</v>
      </c>
      <c r="X10" s="35">
        <v>12220.4767</v>
      </c>
      <c r="Y10" s="35">
        <f aca="true" t="shared" si="13" ref="Y10:Y41">X10/W10*100</f>
        <v>89.32101282569012</v>
      </c>
      <c r="Z10" s="34">
        <v>7725</v>
      </c>
      <c r="AA10" s="35">
        <v>4635</v>
      </c>
      <c r="AB10" s="35">
        <v>4288.054</v>
      </c>
      <c r="AC10" s="24">
        <f>AB10/AA10*100</f>
        <v>92.51464940668825</v>
      </c>
      <c r="AD10" s="35">
        <v>99832.3</v>
      </c>
      <c r="AE10" s="35">
        <v>64390.995</v>
      </c>
      <c r="AF10" s="35">
        <v>47386.995</v>
      </c>
      <c r="AG10" s="24">
        <f aca="true" t="shared" si="14" ref="AG10:AG41">AF10/AE10*100</f>
        <v>73.59258076381643</v>
      </c>
      <c r="AH10" s="35">
        <v>29385</v>
      </c>
      <c r="AI10" s="35">
        <v>22038.75</v>
      </c>
      <c r="AJ10" s="35">
        <v>19450.924</v>
      </c>
      <c r="AK10" s="24">
        <f aca="true" t="shared" si="15" ref="AK10:AK41">AJ10/AI10*100</f>
        <v>88.25783676478929</v>
      </c>
      <c r="AL10" s="35">
        <v>9400</v>
      </c>
      <c r="AM10" s="35">
        <v>6580</v>
      </c>
      <c r="AN10" s="35">
        <v>6152.8</v>
      </c>
      <c r="AO10" s="24">
        <f>AN10/AM10*100</f>
        <v>93.50759878419453</v>
      </c>
      <c r="AP10" s="35">
        <v>0</v>
      </c>
      <c r="AQ10" s="37">
        <v>0</v>
      </c>
      <c r="AR10" s="35">
        <v>0</v>
      </c>
      <c r="AS10" s="24">
        <v>0</v>
      </c>
      <c r="AT10" s="24">
        <v>0</v>
      </c>
      <c r="AU10" s="37">
        <v>0</v>
      </c>
      <c r="AV10" s="35">
        <v>823697</v>
      </c>
      <c r="AW10" s="35">
        <v>608482.2</v>
      </c>
      <c r="AX10" s="35">
        <v>608482.2</v>
      </c>
      <c r="AY10" s="35">
        <v>0</v>
      </c>
      <c r="AZ10" s="35">
        <v>0</v>
      </c>
      <c r="BA10" s="35">
        <v>0</v>
      </c>
      <c r="BB10" s="35">
        <v>17871.3</v>
      </c>
      <c r="BC10" s="35">
        <v>11920.1</v>
      </c>
      <c r="BD10" s="35">
        <v>11920.1</v>
      </c>
      <c r="BE10" s="24">
        <v>0</v>
      </c>
      <c r="BF10" s="24">
        <v>0</v>
      </c>
      <c r="BG10" s="35">
        <v>0</v>
      </c>
      <c r="BH10" s="24">
        <v>0</v>
      </c>
      <c r="BI10" s="24">
        <v>0</v>
      </c>
      <c r="BJ10" s="35">
        <v>0</v>
      </c>
      <c r="BK10" s="21">
        <f aca="true" t="shared" si="16" ref="BK10:BK41">BO10+BR10+BU10+BX10</f>
        <v>113310</v>
      </c>
      <c r="BL10" s="21">
        <f aca="true" t="shared" si="17" ref="BL10:BL41">BP10+BS10+BV10+BY10</f>
        <v>73651.5</v>
      </c>
      <c r="BM10" s="21">
        <f aca="true" t="shared" si="18" ref="BM10:BM41">BQ10+BT10+BW10+BZ10</f>
        <v>86023.253</v>
      </c>
      <c r="BN10" s="25">
        <f aca="true" t="shared" si="19" ref="BN10:BN41">BM10/BL10*100</f>
        <v>116.79769319022695</v>
      </c>
      <c r="BO10" s="35">
        <v>73500</v>
      </c>
      <c r="BP10" s="35">
        <v>47775</v>
      </c>
      <c r="BQ10" s="35">
        <v>61245.77</v>
      </c>
      <c r="BR10" s="35">
        <v>0</v>
      </c>
      <c r="BS10" s="35">
        <v>0</v>
      </c>
      <c r="BT10" s="35">
        <v>0</v>
      </c>
      <c r="BU10" s="35">
        <v>31610</v>
      </c>
      <c r="BV10" s="35">
        <v>20546.5</v>
      </c>
      <c r="BW10" s="35">
        <v>19631.293</v>
      </c>
      <c r="BX10" s="35">
        <v>8200</v>
      </c>
      <c r="BY10" s="35">
        <v>5330</v>
      </c>
      <c r="BZ10" s="35">
        <v>5146.19</v>
      </c>
      <c r="CA10" s="35">
        <v>0</v>
      </c>
      <c r="CB10" s="35">
        <v>0</v>
      </c>
      <c r="CC10" s="35">
        <v>0</v>
      </c>
      <c r="CD10" s="35">
        <v>7278.1</v>
      </c>
      <c r="CE10" s="35">
        <v>4585.203</v>
      </c>
      <c r="CF10" s="35">
        <v>5094.67</v>
      </c>
      <c r="CG10" s="35">
        <v>0</v>
      </c>
      <c r="CH10" s="35">
        <v>0</v>
      </c>
      <c r="CI10" s="35">
        <v>0</v>
      </c>
      <c r="CJ10" s="37"/>
      <c r="CK10" s="35">
        <v>1050</v>
      </c>
      <c r="CL10" s="35">
        <v>577.5</v>
      </c>
      <c r="CM10" s="35">
        <v>435</v>
      </c>
      <c r="CN10" s="35">
        <v>2500</v>
      </c>
      <c r="CO10" s="35">
        <v>1375</v>
      </c>
      <c r="CP10" s="35">
        <v>4105.471</v>
      </c>
      <c r="CQ10" s="35">
        <v>4500</v>
      </c>
      <c r="CR10" s="35">
        <v>2475</v>
      </c>
      <c r="CS10" s="35">
        <v>3100</v>
      </c>
      <c r="CT10" s="35">
        <v>38750</v>
      </c>
      <c r="CU10" s="35">
        <v>17825</v>
      </c>
      <c r="CV10" s="35">
        <v>23000</v>
      </c>
      <c r="CW10" s="35">
        <v>1000</v>
      </c>
      <c r="CX10" s="35">
        <v>350</v>
      </c>
      <c r="CY10" s="35">
        <v>216</v>
      </c>
      <c r="CZ10" s="34">
        <v>0</v>
      </c>
      <c r="DA10" s="35">
        <v>0</v>
      </c>
      <c r="DB10" s="19">
        <f aca="true" t="shared" si="20" ref="DB10:DB41">V10+Z10+AD10+AH10+AL10+AP10+AS10+AV10+BB10+BE10+BH10+BO10+BR10+BU10+BX10+CA10+CD10+CG10+CK10+CN10+CQ10+CT10+CW10+AY10</f>
        <v>1177347.2000000002</v>
      </c>
      <c r="DC10" s="19">
        <f aca="true" t="shared" si="21" ref="DC10:DC41">W10+AA10+AE10+AI10+AM10+AQ10+AT10+AW10+BC10+BF10+BI10+BP10+BS10+BV10+BY10+CB10+CE10+CH10+CL10+CO10+CR10+CU10+CX10+AZ10</f>
        <v>832567.7729999999</v>
      </c>
      <c r="DD10" s="19">
        <f aca="true" t="shared" si="22" ref="DD10:DD41">X10+AB10+AF10+AJ10+AN10+AR10+AU10+AX10+BD10+BG10+BJ10+BQ10+BT10+BW10+BZ10+CC10+CF10+CI10+CM10+CP10+CS10+CV10+CY10+BA10+DA10</f>
        <v>831875.9437</v>
      </c>
      <c r="DE10" s="35">
        <v>0</v>
      </c>
      <c r="DF10" s="35">
        <v>0</v>
      </c>
      <c r="DG10" s="35">
        <v>0</v>
      </c>
      <c r="DH10" s="35">
        <v>19275.1</v>
      </c>
      <c r="DI10" s="35">
        <v>3800</v>
      </c>
      <c r="DJ10" s="35">
        <v>14292.5</v>
      </c>
      <c r="DK10" s="35">
        <v>0</v>
      </c>
      <c r="DL10" s="35">
        <v>0</v>
      </c>
      <c r="DM10" s="35">
        <v>0</v>
      </c>
      <c r="DN10" s="35">
        <v>40000</v>
      </c>
      <c r="DO10" s="35">
        <v>20000</v>
      </c>
      <c r="DP10" s="35">
        <v>30000</v>
      </c>
      <c r="DQ10" s="35">
        <v>0</v>
      </c>
      <c r="DR10" s="35">
        <v>0</v>
      </c>
      <c r="DS10" s="35">
        <v>0</v>
      </c>
      <c r="DT10" s="35">
        <v>0</v>
      </c>
      <c r="DU10" s="35">
        <v>0</v>
      </c>
      <c r="DV10" s="35">
        <v>0</v>
      </c>
      <c r="DW10" s="37">
        <v>0</v>
      </c>
      <c r="DX10" s="26">
        <f aca="true" t="shared" si="23" ref="DX10:DX41">DE10+DH10+DK10+DN10+DQ10+DT10</f>
        <v>59275.1</v>
      </c>
      <c r="DY10" s="26">
        <f aca="true" t="shared" si="24" ref="DY10:DY41">DF10+DI10+DL10+DO10+DR10+DU10</f>
        <v>23800</v>
      </c>
      <c r="DZ10" s="26">
        <f aca="true" t="shared" si="25" ref="DZ10:DZ41">DG10+DJ10+DM10+DP10+DS10+DV10+DW10</f>
        <v>44292.5</v>
      </c>
    </row>
    <row r="11" spans="2:130" s="13" customFormat="1" ht="21" customHeight="1">
      <c r="B11" s="28">
        <v>2</v>
      </c>
      <c r="C11" s="32" t="s">
        <v>60</v>
      </c>
      <c r="D11" s="46">
        <v>502.4756</v>
      </c>
      <c r="E11" s="43">
        <v>12982.2764</v>
      </c>
      <c r="F11" s="19">
        <f t="shared" si="0"/>
        <v>353922.3</v>
      </c>
      <c r="G11" s="19">
        <f t="shared" si="1"/>
        <v>208861.831</v>
      </c>
      <c r="H11" s="19">
        <f t="shared" si="2"/>
        <v>247570.37259999997</v>
      </c>
      <c r="I11" s="19">
        <f t="shared" si="3"/>
        <v>118.53308544441515</v>
      </c>
      <c r="J11" s="19">
        <f t="shared" si="4"/>
        <v>-147288.4899</v>
      </c>
      <c r="K11" s="19">
        <f t="shared" si="5"/>
        <v>-161710.01039999997</v>
      </c>
      <c r="L11" s="20">
        <v>206633.8101</v>
      </c>
      <c r="M11" s="20">
        <v>85860.3622</v>
      </c>
      <c r="N11" s="21">
        <f t="shared" si="6"/>
        <v>235626.8</v>
      </c>
      <c r="O11" s="21">
        <f t="shared" si="7"/>
        <v>123433.27</v>
      </c>
      <c r="P11" s="21">
        <f t="shared" si="8"/>
        <v>162406.4826</v>
      </c>
      <c r="Q11" s="21">
        <f aca="true" t="shared" si="26" ref="Q11:Q74">P11/O11*100</f>
        <v>131.57431752395442</v>
      </c>
      <c r="R11" s="22">
        <f t="shared" si="9"/>
        <v>42236</v>
      </c>
      <c r="S11" s="22">
        <f t="shared" si="10"/>
        <v>27453.4</v>
      </c>
      <c r="T11" s="22">
        <f t="shared" si="11"/>
        <v>32922.1416</v>
      </c>
      <c r="U11" s="23">
        <f t="shared" si="12"/>
        <v>119.92008858647745</v>
      </c>
      <c r="V11" s="35">
        <v>7300</v>
      </c>
      <c r="W11" s="35">
        <v>4745</v>
      </c>
      <c r="X11" s="35">
        <v>6078.3566</v>
      </c>
      <c r="Y11" s="35">
        <f t="shared" si="13"/>
        <v>128.1002444678609</v>
      </c>
      <c r="Z11" s="34">
        <v>15</v>
      </c>
      <c r="AA11" s="35">
        <v>9</v>
      </c>
      <c r="AB11" s="35">
        <v>24.308</v>
      </c>
      <c r="AC11" s="24">
        <f aca="true" t="shared" si="27" ref="AC11:AC74">AB11/AA11*100</f>
        <v>270.08888888888885</v>
      </c>
      <c r="AD11" s="35">
        <v>34936</v>
      </c>
      <c r="AE11" s="35">
        <v>22708.4</v>
      </c>
      <c r="AF11" s="35">
        <v>26843.785</v>
      </c>
      <c r="AG11" s="24">
        <f t="shared" si="14"/>
        <v>118.21081626182381</v>
      </c>
      <c r="AH11" s="35">
        <v>4221</v>
      </c>
      <c r="AI11" s="35">
        <v>3165.75</v>
      </c>
      <c r="AJ11" s="35">
        <v>3258.482</v>
      </c>
      <c r="AK11" s="24">
        <f t="shared" si="15"/>
        <v>102.92922688146568</v>
      </c>
      <c r="AL11" s="35">
        <v>530</v>
      </c>
      <c r="AM11" s="35">
        <v>371</v>
      </c>
      <c r="AN11" s="35">
        <v>315</v>
      </c>
      <c r="AO11" s="24">
        <f aca="true" t="shared" si="28" ref="AO11:AO74">AN11/AM11*100</f>
        <v>84.90566037735849</v>
      </c>
      <c r="AP11" s="35">
        <v>0</v>
      </c>
      <c r="AQ11" s="37">
        <v>0</v>
      </c>
      <c r="AR11" s="35">
        <v>0</v>
      </c>
      <c r="AS11" s="24">
        <v>0</v>
      </c>
      <c r="AT11" s="24">
        <v>0</v>
      </c>
      <c r="AU11" s="37">
        <v>0</v>
      </c>
      <c r="AV11" s="35">
        <v>98457.4</v>
      </c>
      <c r="AW11" s="35">
        <v>79272.7</v>
      </c>
      <c r="AX11" s="35">
        <v>79272.7</v>
      </c>
      <c r="AY11" s="35">
        <v>0</v>
      </c>
      <c r="AZ11" s="35">
        <v>0</v>
      </c>
      <c r="BA11" s="35">
        <v>0</v>
      </c>
      <c r="BB11" s="35">
        <v>14933.4</v>
      </c>
      <c r="BC11" s="35">
        <v>3297.9</v>
      </c>
      <c r="BD11" s="35">
        <v>3297.9</v>
      </c>
      <c r="BE11" s="24">
        <v>0</v>
      </c>
      <c r="BF11" s="24">
        <v>0</v>
      </c>
      <c r="BG11" s="35">
        <v>0</v>
      </c>
      <c r="BH11" s="24">
        <v>0</v>
      </c>
      <c r="BI11" s="24">
        <v>0</v>
      </c>
      <c r="BJ11" s="35">
        <v>0</v>
      </c>
      <c r="BK11" s="21">
        <f t="shared" si="16"/>
        <v>86904.8</v>
      </c>
      <c r="BL11" s="21">
        <f t="shared" si="17"/>
        <v>56488.12</v>
      </c>
      <c r="BM11" s="21">
        <f t="shared" si="18"/>
        <v>64979.621</v>
      </c>
      <c r="BN11" s="25">
        <f t="shared" si="19"/>
        <v>115.03236609750864</v>
      </c>
      <c r="BO11" s="35">
        <v>850</v>
      </c>
      <c r="BP11" s="35">
        <v>552.5</v>
      </c>
      <c r="BQ11" s="35">
        <v>457.001</v>
      </c>
      <c r="BR11" s="35">
        <v>0</v>
      </c>
      <c r="BS11" s="35">
        <v>0</v>
      </c>
      <c r="BT11" s="35">
        <v>0</v>
      </c>
      <c r="BU11" s="35">
        <v>85134.8</v>
      </c>
      <c r="BV11" s="35">
        <v>55337.62</v>
      </c>
      <c r="BW11" s="35">
        <v>63811.04</v>
      </c>
      <c r="BX11" s="35">
        <v>920</v>
      </c>
      <c r="BY11" s="35">
        <v>598</v>
      </c>
      <c r="BZ11" s="35">
        <v>711.58</v>
      </c>
      <c r="CA11" s="35">
        <v>0</v>
      </c>
      <c r="CB11" s="35">
        <v>0</v>
      </c>
      <c r="CC11" s="35">
        <v>0</v>
      </c>
      <c r="CD11" s="35">
        <v>3504.7</v>
      </c>
      <c r="CE11" s="35">
        <v>2207.961</v>
      </c>
      <c r="CF11" s="35">
        <v>2453.29</v>
      </c>
      <c r="CG11" s="35">
        <v>0</v>
      </c>
      <c r="CH11" s="35">
        <v>0</v>
      </c>
      <c r="CI11" s="35">
        <v>0</v>
      </c>
      <c r="CJ11" s="37"/>
      <c r="CK11" s="35">
        <v>120</v>
      </c>
      <c r="CL11" s="35">
        <v>66</v>
      </c>
      <c r="CM11" s="35">
        <v>6</v>
      </c>
      <c r="CN11" s="35">
        <v>600</v>
      </c>
      <c r="CO11" s="35">
        <v>330</v>
      </c>
      <c r="CP11" s="35">
        <v>270.93</v>
      </c>
      <c r="CQ11" s="35">
        <v>1000</v>
      </c>
      <c r="CR11" s="35">
        <v>550</v>
      </c>
      <c r="CS11" s="35">
        <v>600</v>
      </c>
      <c r="CT11" s="35">
        <v>0</v>
      </c>
      <c r="CU11" s="35">
        <v>0</v>
      </c>
      <c r="CV11" s="35">
        <v>0</v>
      </c>
      <c r="CW11" s="35">
        <v>100000</v>
      </c>
      <c r="CX11" s="35">
        <v>35000</v>
      </c>
      <c r="CY11" s="35">
        <v>60030</v>
      </c>
      <c r="CZ11" s="34">
        <v>0</v>
      </c>
      <c r="DA11" s="35">
        <v>0</v>
      </c>
      <c r="DB11" s="19">
        <f t="shared" si="20"/>
        <v>352522.3</v>
      </c>
      <c r="DC11" s="19">
        <f t="shared" si="21"/>
        <v>208211.831</v>
      </c>
      <c r="DD11" s="19">
        <f t="shared" si="22"/>
        <v>247430.37259999997</v>
      </c>
      <c r="DE11" s="35">
        <v>0</v>
      </c>
      <c r="DF11" s="35">
        <v>0</v>
      </c>
      <c r="DG11" s="35">
        <v>0</v>
      </c>
      <c r="DH11" s="35">
        <v>1400</v>
      </c>
      <c r="DI11" s="35">
        <v>650</v>
      </c>
      <c r="DJ11" s="35">
        <v>140</v>
      </c>
      <c r="DK11" s="35">
        <v>0</v>
      </c>
      <c r="DL11" s="35">
        <v>0</v>
      </c>
      <c r="DM11" s="35">
        <v>0</v>
      </c>
      <c r="DN11" s="35">
        <v>0</v>
      </c>
      <c r="DO11" s="35">
        <v>0</v>
      </c>
      <c r="DP11" s="35">
        <v>0</v>
      </c>
      <c r="DQ11" s="35">
        <v>0</v>
      </c>
      <c r="DR11" s="35">
        <v>0</v>
      </c>
      <c r="DS11" s="35">
        <v>0</v>
      </c>
      <c r="DT11" s="35">
        <v>0</v>
      </c>
      <c r="DU11" s="35">
        <v>0</v>
      </c>
      <c r="DV11" s="35">
        <v>0</v>
      </c>
      <c r="DW11" s="37">
        <v>0</v>
      </c>
      <c r="DX11" s="26">
        <f t="shared" si="23"/>
        <v>1400</v>
      </c>
      <c r="DY11" s="26">
        <f t="shared" si="24"/>
        <v>650</v>
      </c>
      <c r="DZ11" s="26">
        <f t="shared" si="25"/>
        <v>140</v>
      </c>
    </row>
    <row r="12" spans="2:130" s="13" customFormat="1" ht="21" customHeight="1">
      <c r="B12" s="28">
        <v>3</v>
      </c>
      <c r="C12" s="32" t="s">
        <v>61</v>
      </c>
      <c r="D12" s="46">
        <v>1303.5106</v>
      </c>
      <c r="E12" s="43">
        <v>97.119</v>
      </c>
      <c r="F12" s="19">
        <f t="shared" si="0"/>
        <v>5761.5</v>
      </c>
      <c r="G12" s="19">
        <f t="shared" si="1"/>
        <v>4068.27</v>
      </c>
      <c r="H12" s="19">
        <f t="shared" si="2"/>
        <v>4158.605</v>
      </c>
      <c r="I12" s="19">
        <f t="shared" si="3"/>
        <v>102.22047700865477</v>
      </c>
      <c r="J12" s="19">
        <f t="shared" si="4"/>
        <v>-685.5</v>
      </c>
      <c r="K12" s="19">
        <f t="shared" si="5"/>
        <v>-2258.0639999999994</v>
      </c>
      <c r="L12" s="20">
        <v>5076</v>
      </c>
      <c r="M12" s="20">
        <v>1900.541</v>
      </c>
      <c r="N12" s="21">
        <f t="shared" si="6"/>
        <v>1744</v>
      </c>
      <c r="O12" s="21">
        <f t="shared" si="7"/>
        <v>1110.27</v>
      </c>
      <c r="P12" s="21">
        <f t="shared" si="8"/>
        <v>1200.605</v>
      </c>
      <c r="Q12" s="21">
        <f t="shared" si="26"/>
        <v>108.13630918605384</v>
      </c>
      <c r="R12" s="22">
        <f t="shared" si="9"/>
        <v>300</v>
      </c>
      <c r="S12" s="22">
        <f t="shared" si="10"/>
        <v>195</v>
      </c>
      <c r="T12" s="22">
        <f t="shared" si="11"/>
        <v>202.314</v>
      </c>
      <c r="U12" s="23">
        <f t="shared" si="12"/>
        <v>103.75076923076922</v>
      </c>
      <c r="V12" s="35">
        <v>13.8</v>
      </c>
      <c r="W12" s="35">
        <v>8.97</v>
      </c>
      <c r="X12" s="35">
        <v>2.594</v>
      </c>
      <c r="Y12" s="35">
        <f t="shared" si="13"/>
        <v>28.918617614269788</v>
      </c>
      <c r="Z12" s="34">
        <v>478.6</v>
      </c>
      <c r="AA12" s="35">
        <v>287.16</v>
      </c>
      <c r="AB12" s="35">
        <v>348</v>
      </c>
      <c r="AC12" s="24">
        <f t="shared" si="27"/>
        <v>121.1867948182198</v>
      </c>
      <c r="AD12" s="35">
        <v>286.2</v>
      </c>
      <c r="AE12" s="35">
        <v>186.03</v>
      </c>
      <c r="AF12" s="35">
        <v>199.72</v>
      </c>
      <c r="AG12" s="24">
        <f t="shared" si="14"/>
        <v>107.3590281137451</v>
      </c>
      <c r="AH12" s="35">
        <v>6</v>
      </c>
      <c r="AI12" s="35">
        <v>4.5</v>
      </c>
      <c r="AJ12" s="35">
        <v>6</v>
      </c>
      <c r="AK12" s="24">
        <f t="shared" si="15"/>
        <v>133.33333333333331</v>
      </c>
      <c r="AL12" s="35">
        <v>0</v>
      </c>
      <c r="AM12" s="35">
        <v>0</v>
      </c>
      <c r="AN12" s="35">
        <v>0</v>
      </c>
      <c r="AO12" s="24" t="e">
        <f t="shared" si="28"/>
        <v>#DIV/0!</v>
      </c>
      <c r="AP12" s="35">
        <v>0</v>
      </c>
      <c r="AQ12" s="37">
        <v>0</v>
      </c>
      <c r="AR12" s="35">
        <v>0</v>
      </c>
      <c r="AS12" s="24">
        <v>0</v>
      </c>
      <c r="AT12" s="24">
        <v>0</v>
      </c>
      <c r="AU12" s="37">
        <v>0</v>
      </c>
      <c r="AV12" s="35">
        <v>3500</v>
      </c>
      <c r="AW12" s="35">
        <v>2958</v>
      </c>
      <c r="AX12" s="35">
        <v>2958</v>
      </c>
      <c r="AY12" s="35">
        <v>0</v>
      </c>
      <c r="AZ12" s="35">
        <v>0</v>
      </c>
      <c r="BA12" s="35">
        <v>0</v>
      </c>
      <c r="BB12" s="35">
        <v>517.5</v>
      </c>
      <c r="BC12" s="35">
        <v>0</v>
      </c>
      <c r="BD12" s="35">
        <v>0</v>
      </c>
      <c r="BE12" s="24">
        <v>0</v>
      </c>
      <c r="BF12" s="24">
        <v>0</v>
      </c>
      <c r="BG12" s="35">
        <v>0</v>
      </c>
      <c r="BH12" s="24">
        <v>0</v>
      </c>
      <c r="BI12" s="24">
        <v>0</v>
      </c>
      <c r="BJ12" s="35">
        <v>0</v>
      </c>
      <c r="BK12" s="21">
        <f t="shared" si="16"/>
        <v>959.4</v>
      </c>
      <c r="BL12" s="21">
        <f t="shared" si="17"/>
        <v>623.61</v>
      </c>
      <c r="BM12" s="21">
        <f t="shared" si="18"/>
        <v>644.2909999999999</v>
      </c>
      <c r="BN12" s="25">
        <f t="shared" si="19"/>
        <v>103.31633553021919</v>
      </c>
      <c r="BO12" s="35">
        <v>359.4</v>
      </c>
      <c r="BP12" s="35">
        <v>233.61</v>
      </c>
      <c r="BQ12" s="35">
        <v>244.291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600</v>
      </c>
      <c r="BY12" s="35">
        <v>390</v>
      </c>
      <c r="BZ12" s="35">
        <v>400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7"/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4">
        <v>0</v>
      </c>
      <c r="DA12" s="35">
        <v>0</v>
      </c>
      <c r="DB12" s="19">
        <f t="shared" si="20"/>
        <v>5761.5</v>
      </c>
      <c r="DC12" s="19">
        <f t="shared" si="21"/>
        <v>4068.27</v>
      </c>
      <c r="DD12" s="19">
        <f t="shared" si="22"/>
        <v>4158.605</v>
      </c>
      <c r="DE12" s="35">
        <v>0</v>
      </c>
      <c r="DF12" s="35">
        <v>0</v>
      </c>
      <c r="DG12" s="35">
        <v>0</v>
      </c>
      <c r="DH12" s="35">
        <v>0</v>
      </c>
      <c r="DI12" s="35">
        <v>0</v>
      </c>
      <c r="DJ12" s="35">
        <v>0</v>
      </c>
      <c r="DK12" s="35">
        <v>0</v>
      </c>
      <c r="DL12" s="35">
        <v>0</v>
      </c>
      <c r="DM12" s="35">
        <v>0</v>
      </c>
      <c r="DN12" s="35">
        <v>0</v>
      </c>
      <c r="DO12" s="35">
        <v>0</v>
      </c>
      <c r="DP12" s="35">
        <v>0</v>
      </c>
      <c r="DQ12" s="35">
        <v>0</v>
      </c>
      <c r="DR12" s="35">
        <v>0</v>
      </c>
      <c r="DS12" s="35">
        <v>0</v>
      </c>
      <c r="DT12" s="35">
        <v>0</v>
      </c>
      <c r="DU12" s="35">
        <v>0</v>
      </c>
      <c r="DV12" s="35">
        <v>0</v>
      </c>
      <c r="DW12" s="37">
        <v>0</v>
      </c>
      <c r="DX12" s="26">
        <f t="shared" si="23"/>
        <v>0</v>
      </c>
      <c r="DY12" s="26">
        <f t="shared" si="24"/>
        <v>0</v>
      </c>
      <c r="DZ12" s="26">
        <f t="shared" si="25"/>
        <v>0</v>
      </c>
    </row>
    <row r="13" spans="2:130" s="13" customFormat="1" ht="21" customHeight="1">
      <c r="B13" s="28">
        <v>4</v>
      </c>
      <c r="C13" s="32" t="s">
        <v>62</v>
      </c>
      <c r="D13" s="46">
        <v>0</v>
      </c>
      <c r="E13" s="43">
        <v>0.674</v>
      </c>
      <c r="F13" s="19">
        <f t="shared" si="0"/>
        <v>5256.9</v>
      </c>
      <c r="G13" s="19">
        <f t="shared" si="1"/>
        <v>3688.75</v>
      </c>
      <c r="H13" s="19">
        <f t="shared" si="2"/>
        <v>3793.941</v>
      </c>
      <c r="I13" s="19">
        <f t="shared" si="3"/>
        <v>102.85167062012877</v>
      </c>
      <c r="J13" s="19">
        <f t="shared" si="4"/>
        <v>314.10000000000036</v>
      </c>
      <c r="K13" s="19">
        <f t="shared" si="5"/>
        <v>-800.5409999999997</v>
      </c>
      <c r="L13" s="20">
        <v>5571</v>
      </c>
      <c r="M13" s="20">
        <v>2993.4</v>
      </c>
      <c r="N13" s="21">
        <f t="shared" si="6"/>
        <v>812</v>
      </c>
      <c r="O13" s="21">
        <f t="shared" si="7"/>
        <v>510.75</v>
      </c>
      <c r="P13" s="21">
        <f t="shared" si="8"/>
        <v>615.941</v>
      </c>
      <c r="Q13" s="21">
        <f t="shared" si="26"/>
        <v>120.59539892315223</v>
      </c>
      <c r="R13" s="22">
        <f t="shared" si="9"/>
        <v>120</v>
      </c>
      <c r="S13" s="22">
        <f t="shared" si="10"/>
        <v>78</v>
      </c>
      <c r="T13" s="22">
        <f t="shared" si="11"/>
        <v>82.5</v>
      </c>
      <c r="U13" s="23">
        <f t="shared" si="12"/>
        <v>105.76923076923077</v>
      </c>
      <c r="V13" s="35">
        <v>0</v>
      </c>
      <c r="W13" s="35">
        <v>0</v>
      </c>
      <c r="X13" s="35">
        <v>0</v>
      </c>
      <c r="Y13" s="35" t="e">
        <f t="shared" si="13"/>
        <v>#DIV/0!</v>
      </c>
      <c r="Z13" s="34">
        <v>341</v>
      </c>
      <c r="AA13" s="35">
        <v>204.6</v>
      </c>
      <c r="AB13" s="35">
        <v>296</v>
      </c>
      <c r="AC13" s="24">
        <f t="shared" si="27"/>
        <v>144.67253176930598</v>
      </c>
      <c r="AD13" s="35">
        <v>120</v>
      </c>
      <c r="AE13" s="35">
        <v>78</v>
      </c>
      <c r="AF13" s="35">
        <v>82.5</v>
      </c>
      <c r="AG13" s="24">
        <f t="shared" si="14"/>
        <v>105.76923076923077</v>
      </c>
      <c r="AH13" s="35">
        <v>0</v>
      </c>
      <c r="AI13" s="35">
        <v>0</v>
      </c>
      <c r="AJ13" s="35">
        <v>0</v>
      </c>
      <c r="AK13" s="24" t="e">
        <f t="shared" si="15"/>
        <v>#DIV/0!</v>
      </c>
      <c r="AL13" s="35">
        <v>0</v>
      </c>
      <c r="AM13" s="35">
        <v>0</v>
      </c>
      <c r="AN13" s="35">
        <v>0</v>
      </c>
      <c r="AO13" s="24" t="e">
        <f t="shared" si="28"/>
        <v>#DIV/0!</v>
      </c>
      <c r="AP13" s="35">
        <v>0</v>
      </c>
      <c r="AQ13" s="37">
        <v>0</v>
      </c>
      <c r="AR13" s="35">
        <v>0</v>
      </c>
      <c r="AS13" s="24">
        <v>0</v>
      </c>
      <c r="AT13" s="24">
        <v>0</v>
      </c>
      <c r="AU13" s="37">
        <v>0</v>
      </c>
      <c r="AV13" s="35">
        <v>3500</v>
      </c>
      <c r="AW13" s="35">
        <v>3178</v>
      </c>
      <c r="AX13" s="35">
        <v>3178</v>
      </c>
      <c r="AY13" s="35">
        <v>0</v>
      </c>
      <c r="AZ13" s="35">
        <v>0</v>
      </c>
      <c r="BA13" s="35">
        <v>0</v>
      </c>
      <c r="BB13" s="35">
        <v>944.9</v>
      </c>
      <c r="BC13" s="35">
        <v>0</v>
      </c>
      <c r="BD13" s="35">
        <v>0</v>
      </c>
      <c r="BE13" s="24">
        <v>0</v>
      </c>
      <c r="BF13" s="24">
        <v>0</v>
      </c>
      <c r="BG13" s="35">
        <v>0</v>
      </c>
      <c r="BH13" s="24">
        <v>0</v>
      </c>
      <c r="BI13" s="24">
        <v>0</v>
      </c>
      <c r="BJ13" s="35">
        <v>0</v>
      </c>
      <c r="BK13" s="21">
        <f t="shared" si="16"/>
        <v>351</v>
      </c>
      <c r="BL13" s="21">
        <f t="shared" si="17"/>
        <v>228.15</v>
      </c>
      <c r="BM13" s="21">
        <f t="shared" si="18"/>
        <v>237.441</v>
      </c>
      <c r="BN13" s="25">
        <f t="shared" si="19"/>
        <v>104.0723208415516</v>
      </c>
      <c r="BO13" s="35">
        <v>351</v>
      </c>
      <c r="BP13" s="35">
        <v>228.15</v>
      </c>
      <c r="BQ13" s="35">
        <v>237.441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7"/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4">
        <v>0</v>
      </c>
      <c r="DA13" s="35">
        <v>0</v>
      </c>
      <c r="DB13" s="19">
        <f t="shared" si="20"/>
        <v>5256.9</v>
      </c>
      <c r="DC13" s="19">
        <f t="shared" si="21"/>
        <v>3688.75</v>
      </c>
      <c r="DD13" s="19">
        <f t="shared" si="22"/>
        <v>3793.941</v>
      </c>
      <c r="DE13" s="35">
        <v>0</v>
      </c>
      <c r="DF13" s="35">
        <v>0</v>
      </c>
      <c r="DG13" s="35">
        <v>0</v>
      </c>
      <c r="DH13" s="35">
        <v>0</v>
      </c>
      <c r="DI13" s="35">
        <v>0</v>
      </c>
      <c r="DJ13" s="35">
        <v>0</v>
      </c>
      <c r="DK13" s="35">
        <v>0</v>
      </c>
      <c r="DL13" s="35">
        <v>0</v>
      </c>
      <c r="DM13" s="35">
        <v>0</v>
      </c>
      <c r="DN13" s="35">
        <v>0</v>
      </c>
      <c r="DO13" s="35">
        <v>0</v>
      </c>
      <c r="DP13" s="35">
        <v>0</v>
      </c>
      <c r="DQ13" s="35">
        <v>0</v>
      </c>
      <c r="DR13" s="35">
        <v>0</v>
      </c>
      <c r="DS13" s="35">
        <v>0</v>
      </c>
      <c r="DT13" s="35">
        <v>0</v>
      </c>
      <c r="DU13" s="35">
        <v>0</v>
      </c>
      <c r="DV13" s="35">
        <v>0</v>
      </c>
      <c r="DW13" s="37">
        <v>0</v>
      </c>
      <c r="DX13" s="26">
        <f t="shared" si="23"/>
        <v>0</v>
      </c>
      <c r="DY13" s="26">
        <f t="shared" si="24"/>
        <v>0</v>
      </c>
      <c r="DZ13" s="26">
        <f t="shared" si="25"/>
        <v>0</v>
      </c>
    </row>
    <row r="14" spans="2:130" s="13" customFormat="1" ht="21" customHeight="1">
      <c r="B14" s="28">
        <v>5</v>
      </c>
      <c r="C14" s="32" t="s">
        <v>63</v>
      </c>
      <c r="D14" s="46">
        <v>0</v>
      </c>
      <c r="E14" s="43">
        <v>0</v>
      </c>
      <c r="F14" s="19">
        <f t="shared" si="0"/>
        <v>4546.315</v>
      </c>
      <c r="G14" s="19">
        <f t="shared" si="1"/>
        <v>3330.939</v>
      </c>
      <c r="H14" s="19">
        <f t="shared" si="2"/>
        <v>3216.9</v>
      </c>
      <c r="I14" s="19">
        <f t="shared" si="3"/>
        <v>96.57637080715078</v>
      </c>
      <c r="J14" s="19">
        <f t="shared" si="4"/>
        <v>-561.1149999999998</v>
      </c>
      <c r="K14" s="19">
        <f t="shared" si="5"/>
        <v>-1720.27</v>
      </c>
      <c r="L14" s="27">
        <v>3985.2</v>
      </c>
      <c r="M14" s="27">
        <v>1496.63</v>
      </c>
      <c r="N14" s="21">
        <f t="shared" si="6"/>
        <v>485.115</v>
      </c>
      <c r="O14" s="21">
        <f t="shared" si="7"/>
        <v>308.939</v>
      </c>
      <c r="P14" s="21">
        <f t="shared" si="8"/>
        <v>194.9</v>
      </c>
      <c r="Q14" s="21">
        <f t="shared" si="26"/>
        <v>63.08688770275038</v>
      </c>
      <c r="R14" s="22">
        <f t="shared" si="9"/>
        <v>157.4</v>
      </c>
      <c r="S14" s="22">
        <f t="shared" si="10"/>
        <v>102.31</v>
      </c>
      <c r="T14" s="22">
        <f t="shared" si="11"/>
        <v>22.4</v>
      </c>
      <c r="U14" s="23">
        <f t="shared" si="12"/>
        <v>21.894242987000293</v>
      </c>
      <c r="V14" s="35">
        <v>0</v>
      </c>
      <c r="W14" s="35">
        <v>0</v>
      </c>
      <c r="X14" s="35">
        <v>0</v>
      </c>
      <c r="Y14" s="35" t="e">
        <f t="shared" si="13"/>
        <v>#DIV/0!</v>
      </c>
      <c r="Z14" s="34">
        <v>127.715</v>
      </c>
      <c r="AA14" s="35">
        <v>76.629</v>
      </c>
      <c r="AB14" s="35">
        <v>92.5</v>
      </c>
      <c r="AC14" s="24">
        <f t="shared" si="27"/>
        <v>120.7114799879941</v>
      </c>
      <c r="AD14" s="35">
        <v>157.4</v>
      </c>
      <c r="AE14" s="35">
        <v>102.31</v>
      </c>
      <c r="AF14" s="35">
        <v>22.4</v>
      </c>
      <c r="AG14" s="24">
        <f t="shared" si="14"/>
        <v>21.894242987000293</v>
      </c>
      <c r="AH14" s="35">
        <v>0</v>
      </c>
      <c r="AI14" s="35">
        <v>0</v>
      </c>
      <c r="AJ14" s="35">
        <v>0</v>
      </c>
      <c r="AK14" s="24" t="e">
        <f t="shared" si="15"/>
        <v>#DIV/0!</v>
      </c>
      <c r="AL14" s="35">
        <v>0</v>
      </c>
      <c r="AM14" s="35">
        <v>0</v>
      </c>
      <c r="AN14" s="35">
        <v>0</v>
      </c>
      <c r="AO14" s="24" t="e">
        <f t="shared" si="28"/>
        <v>#DIV/0!</v>
      </c>
      <c r="AP14" s="35">
        <v>0</v>
      </c>
      <c r="AQ14" s="37">
        <v>0</v>
      </c>
      <c r="AR14" s="35">
        <v>0</v>
      </c>
      <c r="AS14" s="24">
        <v>0</v>
      </c>
      <c r="AT14" s="24">
        <v>0</v>
      </c>
      <c r="AU14" s="37">
        <v>0</v>
      </c>
      <c r="AV14" s="35">
        <v>3500</v>
      </c>
      <c r="AW14" s="35">
        <v>3022</v>
      </c>
      <c r="AX14" s="35">
        <v>3022</v>
      </c>
      <c r="AY14" s="35">
        <v>0</v>
      </c>
      <c r="AZ14" s="35">
        <v>0</v>
      </c>
      <c r="BA14" s="35">
        <v>0</v>
      </c>
      <c r="BB14" s="35">
        <v>561.2</v>
      </c>
      <c r="BC14" s="35">
        <v>0</v>
      </c>
      <c r="BD14" s="35">
        <v>0</v>
      </c>
      <c r="BE14" s="24">
        <v>0</v>
      </c>
      <c r="BF14" s="24">
        <v>0</v>
      </c>
      <c r="BG14" s="35">
        <v>0</v>
      </c>
      <c r="BH14" s="24">
        <v>0</v>
      </c>
      <c r="BI14" s="24">
        <v>0</v>
      </c>
      <c r="BJ14" s="35">
        <v>0</v>
      </c>
      <c r="BK14" s="21">
        <f t="shared" si="16"/>
        <v>200</v>
      </c>
      <c r="BL14" s="21">
        <f t="shared" si="17"/>
        <v>130</v>
      </c>
      <c r="BM14" s="21">
        <f t="shared" si="18"/>
        <v>80</v>
      </c>
      <c r="BN14" s="25">
        <f t="shared" si="19"/>
        <v>61.53846153846154</v>
      </c>
      <c r="BO14" s="35">
        <v>200</v>
      </c>
      <c r="BP14" s="35">
        <v>130</v>
      </c>
      <c r="BQ14" s="35">
        <v>80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8"/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4">
        <v>0</v>
      </c>
      <c r="DA14" s="35">
        <v>0</v>
      </c>
      <c r="DB14" s="19">
        <f t="shared" si="20"/>
        <v>4546.315</v>
      </c>
      <c r="DC14" s="19">
        <f t="shared" si="21"/>
        <v>3330.939</v>
      </c>
      <c r="DD14" s="19">
        <f t="shared" si="22"/>
        <v>3216.9</v>
      </c>
      <c r="DE14" s="35">
        <v>0</v>
      </c>
      <c r="DF14" s="35">
        <v>0</v>
      </c>
      <c r="DG14" s="35">
        <v>0</v>
      </c>
      <c r="DH14" s="35">
        <v>0</v>
      </c>
      <c r="DI14" s="35">
        <v>0</v>
      </c>
      <c r="DJ14" s="35">
        <v>0</v>
      </c>
      <c r="DK14" s="35">
        <v>0</v>
      </c>
      <c r="DL14" s="35">
        <v>0</v>
      </c>
      <c r="DM14" s="35">
        <v>0</v>
      </c>
      <c r="DN14" s="35">
        <v>0</v>
      </c>
      <c r="DO14" s="35">
        <v>0</v>
      </c>
      <c r="DP14" s="35">
        <v>0</v>
      </c>
      <c r="DQ14" s="35">
        <v>0</v>
      </c>
      <c r="DR14" s="35">
        <v>0</v>
      </c>
      <c r="DS14" s="35">
        <v>0</v>
      </c>
      <c r="DT14" s="35">
        <v>0</v>
      </c>
      <c r="DU14" s="35">
        <v>0</v>
      </c>
      <c r="DV14" s="35">
        <v>0</v>
      </c>
      <c r="DW14" s="38">
        <v>0</v>
      </c>
      <c r="DX14" s="26">
        <f t="shared" si="23"/>
        <v>0</v>
      </c>
      <c r="DY14" s="26">
        <f t="shared" si="24"/>
        <v>0</v>
      </c>
      <c r="DZ14" s="26">
        <f t="shared" si="25"/>
        <v>0</v>
      </c>
    </row>
    <row r="15" spans="2:130" s="13" customFormat="1" ht="21" customHeight="1">
      <c r="B15" s="28">
        <v>6</v>
      </c>
      <c r="C15" s="32" t="s">
        <v>64</v>
      </c>
      <c r="D15" s="46">
        <v>0</v>
      </c>
      <c r="E15" s="43">
        <v>0</v>
      </c>
      <c r="F15" s="19">
        <f t="shared" si="0"/>
        <v>4884.7</v>
      </c>
      <c r="G15" s="19">
        <f t="shared" si="1"/>
        <v>3533.65</v>
      </c>
      <c r="H15" s="19">
        <f t="shared" si="2"/>
        <v>3676.306</v>
      </c>
      <c r="I15" s="19">
        <f t="shared" si="3"/>
        <v>104.03707214919417</v>
      </c>
      <c r="J15" s="19">
        <f t="shared" si="4"/>
        <v>-1002.1999999999998</v>
      </c>
      <c r="K15" s="19">
        <f t="shared" si="5"/>
        <v>-2125.306</v>
      </c>
      <c r="L15" s="27">
        <v>3882.5</v>
      </c>
      <c r="M15" s="27">
        <v>1551</v>
      </c>
      <c r="N15" s="21">
        <f t="shared" si="6"/>
        <v>570</v>
      </c>
      <c r="O15" s="21">
        <f t="shared" si="7"/>
        <v>354.65</v>
      </c>
      <c r="P15" s="21">
        <f t="shared" si="8"/>
        <v>497.3059999999999</v>
      </c>
      <c r="Q15" s="21">
        <f t="shared" si="26"/>
        <v>140.22444663752995</v>
      </c>
      <c r="R15" s="22">
        <f t="shared" si="9"/>
        <v>208</v>
      </c>
      <c r="S15" s="22">
        <f t="shared" si="10"/>
        <v>135.2</v>
      </c>
      <c r="T15" s="22">
        <f t="shared" si="11"/>
        <v>138.1</v>
      </c>
      <c r="U15" s="23">
        <f t="shared" si="12"/>
        <v>102.14497041420118</v>
      </c>
      <c r="V15" s="35">
        <v>0</v>
      </c>
      <c r="W15" s="35">
        <v>0</v>
      </c>
      <c r="X15" s="35">
        <v>0</v>
      </c>
      <c r="Y15" s="35" t="e">
        <f t="shared" si="13"/>
        <v>#DIV/0!</v>
      </c>
      <c r="Z15" s="34">
        <v>317</v>
      </c>
      <c r="AA15" s="35">
        <v>190.2</v>
      </c>
      <c r="AB15" s="35">
        <v>315.2</v>
      </c>
      <c r="AC15" s="24">
        <f t="shared" si="27"/>
        <v>165.72029442691905</v>
      </c>
      <c r="AD15" s="35">
        <v>208</v>
      </c>
      <c r="AE15" s="35">
        <v>135.2</v>
      </c>
      <c r="AF15" s="35">
        <v>138.1</v>
      </c>
      <c r="AG15" s="24">
        <f t="shared" si="14"/>
        <v>102.14497041420118</v>
      </c>
      <c r="AH15" s="35">
        <v>0</v>
      </c>
      <c r="AI15" s="35">
        <v>0</v>
      </c>
      <c r="AJ15" s="35">
        <v>0</v>
      </c>
      <c r="AK15" s="24" t="e">
        <f t="shared" si="15"/>
        <v>#DIV/0!</v>
      </c>
      <c r="AL15" s="35">
        <v>0</v>
      </c>
      <c r="AM15" s="35">
        <v>0</v>
      </c>
      <c r="AN15" s="35">
        <v>0</v>
      </c>
      <c r="AO15" s="24" t="e">
        <f t="shared" si="28"/>
        <v>#DIV/0!</v>
      </c>
      <c r="AP15" s="35">
        <v>0</v>
      </c>
      <c r="AQ15" s="37">
        <v>0</v>
      </c>
      <c r="AR15" s="35">
        <v>0</v>
      </c>
      <c r="AS15" s="24">
        <v>0</v>
      </c>
      <c r="AT15" s="24">
        <v>0</v>
      </c>
      <c r="AU15" s="37">
        <v>0</v>
      </c>
      <c r="AV15" s="35">
        <v>3500</v>
      </c>
      <c r="AW15" s="35">
        <v>3179</v>
      </c>
      <c r="AX15" s="35">
        <v>3179</v>
      </c>
      <c r="AY15" s="35">
        <v>0</v>
      </c>
      <c r="AZ15" s="35">
        <v>0</v>
      </c>
      <c r="BA15" s="35">
        <v>0</v>
      </c>
      <c r="BB15" s="35">
        <v>814.7</v>
      </c>
      <c r="BC15" s="35">
        <v>0</v>
      </c>
      <c r="BD15" s="35">
        <v>0</v>
      </c>
      <c r="BE15" s="24">
        <v>0</v>
      </c>
      <c r="BF15" s="24">
        <v>0</v>
      </c>
      <c r="BG15" s="35">
        <v>0</v>
      </c>
      <c r="BH15" s="24">
        <v>0</v>
      </c>
      <c r="BI15" s="24">
        <v>0</v>
      </c>
      <c r="BJ15" s="35">
        <v>0</v>
      </c>
      <c r="BK15" s="21">
        <f t="shared" si="16"/>
        <v>45</v>
      </c>
      <c r="BL15" s="21">
        <f t="shared" si="17"/>
        <v>29.25</v>
      </c>
      <c r="BM15" s="21">
        <f t="shared" si="18"/>
        <v>44.006</v>
      </c>
      <c r="BN15" s="25">
        <f t="shared" si="19"/>
        <v>150.44786324786327</v>
      </c>
      <c r="BO15" s="35">
        <v>45</v>
      </c>
      <c r="BP15" s="35">
        <v>29.25</v>
      </c>
      <c r="BQ15" s="35">
        <v>44.006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8"/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4">
        <v>0</v>
      </c>
      <c r="DA15" s="35">
        <v>0</v>
      </c>
      <c r="DB15" s="19">
        <f t="shared" si="20"/>
        <v>4884.7</v>
      </c>
      <c r="DC15" s="19">
        <f t="shared" si="21"/>
        <v>3533.65</v>
      </c>
      <c r="DD15" s="19">
        <f t="shared" si="22"/>
        <v>3676.306</v>
      </c>
      <c r="DE15" s="35">
        <v>0</v>
      </c>
      <c r="DF15" s="35">
        <v>0</v>
      </c>
      <c r="DG15" s="35">
        <v>0</v>
      </c>
      <c r="DH15" s="35">
        <v>0</v>
      </c>
      <c r="DI15" s="35">
        <v>0</v>
      </c>
      <c r="DJ15" s="35">
        <v>0</v>
      </c>
      <c r="DK15" s="35">
        <v>0</v>
      </c>
      <c r="DL15" s="35">
        <v>0</v>
      </c>
      <c r="DM15" s="35">
        <v>0</v>
      </c>
      <c r="DN15" s="35">
        <v>0</v>
      </c>
      <c r="DO15" s="35">
        <v>0</v>
      </c>
      <c r="DP15" s="35">
        <v>0</v>
      </c>
      <c r="DQ15" s="35">
        <v>0</v>
      </c>
      <c r="DR15" s="35">
        <v>0</v>
      </c>
      <c r="DS15" s="35">
        <v>0</v>
      </c>
      <c r="DT15" s="35">
        <v>0</v>
      </c>
      <c r="DU15" s="35">
        <v>0</v>
      </c>
      <c r="DV15" s="35">
        <v>0</v>
      </c>
      <c r="DW15" s="38">
        <v>0</v>
      </c>
      <c r="DX15" s="26">
        <f t="shared" si="23"/>
        <v>0</v>
      </c>
      <c r="DY15" s="26">
        <f t="shared" si="24"/>
        <v>0</v>
      </c>
      <c r="DZ15" s="26">
        <f t="shared" si="25"/>
        <v>0</v>
      </c>
    </row>
    <row r="16" spans="2:130" s="13" customFormat="1" ht="21" customHeight="1">
      <c r="B16" s="28">
        <v>7</v>
      </c>
      <c r="C16" s="32" t="s">
        <v>65</v>
      </c>
      <c r="D16" s="46">
        <v>0.0002</v>
      </c>
      <c r="E16" s="43">
        <v>7337.919</v>
      </c>
      <c r="F16" s="19">
        <f t="shared" si="0"/>
        <v>42069.3</v>
      </c>
      <c r="G16" s="19">
        <f t="shared" si="1"/>
        <v>28289.33</v>
      </c>
      <c r="H16" s="19">
        <f t="shared" si="2"/>
        <v>31960.82</v>
      </c>
      <c r="I16" s="19">
        <f t="shared" si="3"/>
        <v>112.97835615053448</v>
      </c>
      <c r="J16" s="19">
        <f t="shared" si="4"/>
        <v>-31914.700000000004</v>
      </c>
      <c r="K16" s="19">
        <f t="shared" si="5"/>
        <v>-23925.726</v>
      </c>
      <c r="L16" s="27">
        <v>10154.6</v>
      </c>
      <c r="M16" s="27">
        <v>8035.094</v>
      </c>
      <c r="N16" s="21">
        <f t="shared" si="6"/>
        <v>32357.3</v>
      </c>
      <c r="O16" s="21">
        <f t="shared" si="7"/>
        <v>21005.73</v>
      </c>
      <c r="P16" s="21">
        <f t="shared" si="8"/>
        <v>24677.219999999998</v>
      </c>
      <c r="Q16" s="21">
        <f t="shared" si="26"/>
        <v>117.47851657619135</v>
      </c>
      <c r="R16" s="22">
        <f t="shared" si="9"/>
        <v>650</v>
      </c>
      <c r="S16" s="22">
        <f t="shared" si="10"/>
        <v>422.5</v>
      </c>
      <c r="T16" s="22">
        <f t="shared" si="11"/>
        <v>463.31399999999996</v>
      </c>
      <c r="U16" s="23">
        <f t="shared" si="12"/>
        <v>109.66011834319526</v>
      </c>
      <c r="V16" s="35">
        <v>0</v>
      </c>
      <c r="W16" s="35">
        <v>0</v>
      </c>
      <c r="X16" s="35">
        <v>0.292</v>
      </c>
      <c r="Y16" s="35" t="e">
        <f t="shared" si="13"/>
        <v>#DIV/0!</v>
      </c>
      <c r="Z16" s="34">
        <v>786.3</v>
      </c>
      <c r="AA16" s="35">
        <v>471.78</v>
      </c>
      <c r="AB16" s="35">
        <v>719.303</v>
      </c>
      <c r="AC16" s="24">
        <f t="shared" si="27"/>
        <v>152.46576794268515</v>
      </c>
      <c r="AD16" s="35">
        <v>650</v>
      </c>
      <c r="AE16" s="35">
        <v>422.5</v>
      </c>
      <c r="AF16" s="35">
        <v>463.022</v>
      </c>
      <c r="AG16" s="24">
        <f t="shared" si="14"/>
        <v>109.59100591715976</v>
      </c>
      <c r="AH16" s="35">
        <v>128</v>
      </c>
      <c r="AI16" s="35">
        <v>96</v>
      </c>
      <c r="AJ16" s="35">
        <v>96</v>
      </c>
      <c r="AK16" s="24">
        <f t="shared" si="15"/>
        <v>100</v>
      </c>
      <c r="AL16" s="35">
        <v>0</v>
      </c>
      <c r="AM16" s="35">
        <v>0</v>
      </c>
      <c r="AN16" s="35">
        <v>0</v>
      </c>
      <c r="AO16" s="24" t="e">
        <f t="shared" si="28"/>
        <v>#DIV/0!</v>
      </c>
      <c r="AP16" s="35">
        <v>0</v>
      </c>
      <c r="AQ16" s="37">
        <v>0</v>
      </c>
      <c r="AR16" s="35">
        <v>0</v>
      </c>
      <c r="AS16" s="24">
        <v>0</v>
      </c>
      <c r="AT16" s="24">
        <v>0</v>
      </c>
      <c r="AU16" s="37">
        <v>0</v>
      </c>
      <c r="AV16" s="35">
        <v>9374.7</v>
      </c>
      <c r="AW16" s="35">
        <v>7283.6</v>
      </c>
      <c r="AX16" s="35">
        <v>7283.6</v>
      </c>
      <c r="AY16" s="35">
        <v>0</v>
      </c>
      <c r="AZ16" s="35">
        <v>0</v>
      </c>
      <c r="BA16" s="35">
        <v>0</v>
      </c>
      <c r="BB16" s="35">
        <v>337.3</v>
      </c>
      <c r="BC16" s="35">
        <v>0</v>
      </c>
      <c r="BD16" s="35">
        <v>0</v>
      </c>
      <c r="BE16" s="24">
        <v>0</v>
      </c>
      <c r="BF16" s="24">
        <v>0</v>
      </c>
      <c r="BG16" s="35">
        <v>0</v>
      </c>
      <c r="BH16" s="24">
        <v>0</v>
      </c>
      <c r="BI16" s="24">
        <v>0</v>
      </c>
      <c r="BJ16" s="35">
        <v>0</v>
      </c>
      <c r="BK16" s="21">
        <f t="shared" si="16"/>
        <v>30793</v>
      </c>
      <c r="BL16" s="21">
        <f t="shared" si="17"/>
        <v>20015.45</v>
      </c>
      <c r="BM16" s="21">
        <f t="shared" si="18"/>
        <v>23398.603</v>
      </c>
      <c r="BN16" s="25">
        <f t="shared" si="19"/>
        <v>116.90270765833392</v>
      </c>
      <c r="BO16" s="35">
        <v>30793</v>
      </c>
      <c r="BP16" s="35">
        <v>20015.45</v>
      </c>
      <c r="BQ16" s="35">
        <v>23398.603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8"/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4">
        <v>0</v>
      </c>
      <c r="DA16" s="35">
        <v>0</v>
      </c>
      <c r="DB16" s="19">
        <f t="shared" si="20"/>
        <v>42069.3</v>
      </c>
      <c r="DC16" s="19">
        <f t="shared" si="21"/>
        <v>28289.33</v>
      </c>
      <c r="DD16" s="19">
        <f t="shared" si="22"/>
        <v>31960.82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7000</v>
      </c>
      <c r="DU16" s="35">
        <v>3600</v>
      </c>
      <c r="DV16" s="35">
        <v>0</v>
      </c>
      <c r="DW16" s="38">
        <v>0</v>
      </c>
      <c r="DX16" s="26">
        <f t="shared" si="23"/>
        <v>7000</v>
      </c>
      <c r="DY16" s="26">
        <f t="shared" si="24"/>
        <v>3600</v>
      </c>
      <c r="DZ16" s="26">
        <f t="shared" si="25"/>
        <v>0</v>
      </c>
    </row>
    <row r="17" spans="2:130" s="13" customFormat="1" ht="21" customHeight="1">
      <c r="B17" s="28">
        <v>8</v>
      </c>
      <c r="C17" s="32" t="s">
        <v>66</v>
      </c>
      <c r="D17" s="46">
        <v>4282.4367</v>
      </c>
      <c r="E17" s="43">
        <v>629.27</v>
      </c>
      <c r="F17" s="19">
        <f t="shared" si="0"/>
        <v>9649.7</v>
      </c>
      <c r="G17" s="19">
        <f t="shared" si="1"/>
        <v>6570.02</v>
      </c>
      <c r="H17" s="19">
        <f t="shared" si="2"/>
        <v>6908.072</v>
      </c>
      <c r="I17" s="19">
        <f t="shared" si="3"/>
        <v>105.14537246461958</v>
      </c>
      <c r="J17" s="19">
        <f t="shared" si="4"/>
        <v>-1291.800000000001</v>
      </c>
      <c r="K17" s="19">
        <f t="shared" si="5"/>
        <v>-4470.516</v>
      </c>
      <c r="L17" s="27">
        <v>8357.9</v>
      </c>
      <c r="M17" s="27">
        <v>2437.556</v>
      </c>
      <c r="N17" s="21">
        <f t="shared" si="6"/>
        <v>4870.8</v>
      </c>
      <c r="O17" s="21">
        <f t="shared" si="7"/>
        <v>3155.02</v>
      </c>
      <c r="P17" s="21">
        <f t="shared" si="8"/>
        <v>3493.072</v>
      </c>
      <c r="Q17" s="21">
        <f t="shared" si="26"/>
        <v>110.71473397949933</v>
      </c>
      <c r="R17" s="22">
        <f t="shared" si="9"/>
        <v>310.8</v>
      </c>
      <c r="S17" s="22">
        <f t="shared" si="10"/>
        <v>202.02</v>
      </c>
      <c r="T17" s="22">
        <f t="shared" si="11"/>
        <v>246.26</v>
      </c>
      <c r="U17" s="23">
        <f t="shared" si="12"/>
        <v>121.89882189882188</v>
      </c>
      <c r="V17" s="35">
        <v>179.8</v>
      </c>
      <c r="W17" s="35">
        <v>116.87</v>
      </c>
      <c r="X17" s="35">
        <v>0.1</v>
      </c>
      <c r="Y17" s="35">
        <f t="shared" si="13"/>
        <v>0.08556515786771626</v>
      </c>
      <c r="Z17" s="34">
        <v>220</v>
      </c>
      <c r="AA17" s="35">
        <v>132</v>
      </c>
      <c r="AB17" s="35">
        <v>191.5</v>
      </c>
      <c r="AC17" s="24">
        <f t="shared" si="27"/>
        <v>145.07575757575756</v>
      </c>
      <c r="AD17" s="35">
        <v>131</v>
      </c>
      <c r="AE17" s="35">
        <v>85.15</v>
      </c>
      <c r="AF17" s="35">
        <v>246.16</v>
      </c>
      <c r="AG17" s="24">
        <f t="shared" si="14"/>
        <v>289.0898414562536</v>
      </c>
      <c r="AH17" s="35">
        <v>0</v>
      </c>
      <c r="AI17" s="35">
        <v>0</v>
      </c>
      <c r="AJ17" s="35">
        <v>0</v>
      </c>
      <c r="AK17" s="24" t="e">
        <f t="shared" si="15"/>
        <v>#DIV/0!</v>
      </c>
      <c r="AL17" s="35">
        <v>0</v>
      </c>
      <c r="AM17" s="35">
        <v>0</v>
      </c>
      <c r="AN17" s="35">
        <v>0</v>
      </c>
      <c r="AO17" s="24" t="e">
        <f t="shared" si="28"/>
        <v>#DIV/0!</v>
      </c>
      <c r="AP17" s="35">
        <v>0</v>
      </c>
      <c r="AQ17" s="37">
        <v>0</v>
      </c>
      <c r="AR17" s="35">
        <v>0</v>
      </c>
      <c r="AS17" s="24">
        <v>0</v>
      </c>
      <c r="AT17" s="24">
        <v>0</v>
      </c>
      <c r="AU17" s="37">
        <v>0</v>
      </c>
      <c r="AV17" s="35">
        <v>3500</v>
      </c>
      <c r="AW17" s="35">
        <v>3415</v>
      </c>
      <c r="AX17" s="35">
        <v>3415</v>
      </c>
      <c r="AY17" s="35">
        <v>0</v>
      </c>
      <c r="AZ17" s="35">
        <v>0</v>
      </c>
      <c r="BA17" s="35">
        <v>0</v>
      </c>
      <c r="BB17" s="35">
        <v>1278.9</v>
      </c>
      <c r="BC17" s="35">
        <v>0</v>
      </c>
      <c r="BD17" s="35">
        <v>0</v>
      </c>
      <c r="BE17" s="24">
        <v>0</v>
      </c>
      <c r="BF17" s="24">
        <v>0</v>
      </c>
      <c r="BG17" s="35">
        <v>0</v>
      </c>
      <c r="BH17" s="24">
        <v>0</v>
      </c>
      <c r="BI17" s="24">
        <v>0</v>
      </c>
      <c r="BJ17" s="35">
        <v>0</v>
      </c>
      <c r="BK17" s="21">
        <f t="shared" si="16"/>
        <v>4340</v>
      </c>
      <c r="BL17" s="21">
        <f t="shared" si="17"/>
        <v>2821</v>
      </c>
      <c r="BM17" s="21">
        <f t="shared" si="18"/>
        <v>3055.312</v>
      </c>
      <c r="BN17" s="25">
        <f t="shared" si="19"/>
        <v>108.30599078341014</v>
      </c>
      <c r="BO17" s="35">
        <v>4340</v>
      </c>
      <c r="BP17" s="35">
        <v>2821</v>
      </c>
      <c r="BQ17" s="35">
        <v>3055.312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8"/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4">
        <v>0</v>
      </c>
      <c r="DA17" s="35">
        <v>0</v>
      </c>
      <c r="DB17" s="19">
        <f t="shared" si="20"/>
        <v>9649.7</v>
      </c>
      <c r="DC17" s="19">
        <f t="shared" si="21"/>
        <v>6570.02</v>
      </c>
      <c r="DD17" s="19">
        <f t="shared" si="22"/>
        <v>6908.072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</v>
      </c>
      <c r="DM17" s="35">
        <v>0</v>
      </c>
      <c r="DN17" s="35">
        <v>0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</v>
      </c>
      <c r="DW17" s="38">
        <v>0</v>
      </c>
      <c r="DX17" s="26">
        <f t="shared" si="23"/>
        <v>0</v>
      </c>
      <c r="DY17" s="26">
        <f t="shared" si="24"/>
        <v>0</v>
      </c>
      <c r="DZ17" s="26">
        <f t="shared" si="25"/>
        <v>0</v>
      </c>
    </row>
    <row r="18" spans="2:130" s="13" customFormat="1" ht="21" customHeight="1">
      <c r="B18" s="28">
        <v>9</v>
      </c>
      <c r="C18" s="32" t="s">
        <v>67</v>
      </c>
      <c r="D18" s="46">
        <v>0.9593</v>
      </c>
      <c r="E18" s="43">
        <v>986.472</v>
      </c>
      <c r="F18" s="19">
        <f t="shared" si="0"/>
        <v>24400</v>
      </c>
      <c r="G18" s="19">
        <f t="shared" si="1"/>
        <v>16247.86</v>
      </c>
      <c r="H18" s="19">
        <f t="shared" si="2"/>
        <v>15848.835</v>
      </c>
      <c r="I18" s="19">
        <f t="shared" si="3"/>
        <v>97.54413812034322</v>
      </c>
      <c r="J18" s="19">
        <f t="shared" si="4"/>
        <v>-4934</v>
      </c>
      <c r="K18" s="19">
        <f t="shared" si="5"/>
        <v>-5085.949999999999</v>
      </c>
      <c r="L18" s="27">
        <v>19466</v>
      </c>
      <c r="M18" s="27">
        <v>10762.885</v>
      </c>
      <c r="N18" s="21">
        <f t="shared" si="6"/>
        <v>19763.3</v>
      </c>
      <c r="O18" s="21">
        <f t="shared" si="7"/>
        <v>12860.86</v>
      </c>
      <c r="P18" s="21">
        <f t="shared" si="8"/>
        <v>12461.835</v>
      </c>
      <c r="Q18" s="21">
        <f t="shared" si="26"/>
        <v>96.89736922725228</v>
      </c>
      <c r="R18" s="22">
        <f t="shared" si="9"/>
        <v>316.7</v>
      </c>
      <c r="S18" s="22">
        <f t="shared" si="10"/>
        <v>205.85500000000002</v>
      </c>
      <c r="T18" s="22">
        <f t="shared" si="11"/>
        <v>103.895</v>
      </c>
      <c r="U18" s="23">
        <f t="shared" si="12"/>
        <v>50.46999101309173</v>
      </c>
      <c r="V18" s="35">
        <v>6</v>
      </c>
      <c r="W18" s="35">
        <v>3.9</v>
      </c>
      <c r="X18" s="35">
        <v>8.628</v>
      </c>
      <c r="Y18" s="35">
        <f t="shared" si="13"/>
        <v>221.23076923076925</v>
      </c>
      <c r="Z18" s="34">
        <v>82.3</v>
      </c>
      <c r="AA18" s="35">
        <v>49.38</v>
      </c>
      <c r="AB18" s="35">
        <v>61.871</v>
      </c>
      <c r="AC18" s="24">
        <f t="shared" si="27"/>
        <v>125.29566626164439</v>
      </c>
      <c r="AD18" s="35">
        <v>310.7</v>
      </c>
      <c r="AE18" s="35">
        <v>201.955</v>
      </c>
      <c r="AF18" s="35">
        <v>95.267</v>
      </c>
      <c r="AG18" s="24">
        <f t="shared" si="14"/>
        <v>47.17238988883662</v>
      </c>
      <c r="AH18" s="35">
        <v>20.3</v>
      </c>
      <c r="AI18" s="35">
        <v>15.225</v>
      </c>
      <c r="AJ18" s="35">
        <v>5</v>
      </c>
      <c r="AK18" s="24">
        <f t="shared" si="15"/>
        <v>32.84072249589491</v>
      </c>
      <c r="AL18" s="35">
        <v>0</v>
      </c>
      <c r="AM18" s="35">
        <v>0</v>
      </c>
      <c r="AN18" s="35">
        <v>0</v>
      </c>
      <c r="AO18" s="24" t="e">
        <f t="shared" si="28"/>
        <v>#DIV/0!</v>
      </c>
      <c r="AP18" s="35">
        <v>0</v>
      </c>
      <c r="AQ18" s="37">
        <v>0</v>
      </c>
      <c r="AR18" s="35">
        <v>0</v>
      </c>
      <c r="AS18" s="24">
        <v>0</v>
      </c>
      <c r="AT18" s="24">
        <v>0</v>
      </c>
      <c r="AU18" s="37">
        <v>0</v>
      </c>
      <c r="AV18" s="35">
        <v>3500</v>
      </c>
      <c r="AW18" s="35">
        <v>3387</v>
      </c>
      <c r="AX18" s="35">
        <v>3387</v>
      </c>
      <c r="AY18" s="35">
        <v>0</v>
      </c>
      <c r="AZ18" s="35">
        <v>0</v>
      </c>
      <c r="BA18" s="35">
        <v>0</v>
      </c>
      <c r="BB18" s="35">
        <v>1136.7</v>
      </c>
      <c r="BC18" s="35">
        <v>0</v>
      </c>
      <c r="BD18" s="35">
        <v>0</v>
      </c>
      <c r="BE18" s="24">
        <v>0</v>
      </c>
      <c r="BF18" s="24">
        <v>0</v>
      </c>
      <c r="BG18" s="35">
        <v>0</v>
      </c>
      <c r="BH18" s="24">
        <v>0</v>
      </c>
      <c r="BI18" s="24">
        <v>0</v>
      </c>
      <c r="BJ18" s="35">
        <v>0</v>
      </c>
      <c r="BK18" s="21">
        <f t="shared" si="16"/>
        <v>19296</v>
      </c>
      <c r="BL18" s="21">
        <f t="shared" si="17"/>
        <v>12542.4</v>
      </c>
      <c r="BM18" s="21">
        <f t="shared" si="18"/>
        <v>12243.069</v>
      </c>
      <c r="BN18" s="25">
        <f t="shared" si="19"/>
        <v>97.6134471871412</v>
      </c>
      <c r="BO18" s="35">
        <v>19296</v>
      </c>
      <c r="BP18" s="35">
        <v>12542.4</v>
      </c>
      <c r="BQ18" s="35">
        <v>12243.069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8"/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48</v>
      </c>
      <c r="CX18" s="35">
        <v>48</v>
      </c>
      <c r="CY18" s="35">
        <v>48</v>
      </c>
      <c r="CZ18" s="34">
        <v>0</v>
      </c>
      <c r="DA18" s="35">
        <v>0</v>
      </c>
      <c r="DB18" s="19">
        <f t="shared" si="20"/>
        <v>24400</v>
      </c>
      <c r="DC18" s="19">
        <f t="shared" si="21"/>
        <v>16247.86</v>
      </c>
      <c r="DD18" s="19">
        <f t="shared" si="22"/>
        <v>15848.835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0</v>
      </c>
      <c r="DO18" s="35">
        <v>0</v>
      </c>
      <c r="DP18" s="35">
        <v>0</v>
      </c>
      <c r="DQ18" s="35">
        <v>0</v>
      </c>
      <c r="DR18" s="35">
        <v>0</v>
      </c>
      <c r="DS18" s="35">
        <v>0</v>
      </c>
      <c r="DT18" s="35">
        <v>3060</v>
      </c>
      <c r="DU18" s="35">
        <v>1600</v>
      </c>
      <c r="DV18" s="35">
        <v>1000</v>
      </c>
      <c r="DW18" s="38">
        <v>0</v>
      </c>
      <c r="DX18" s="26">
        <f t="shared" si="23"/>
        <v>3060</v>
      </c>
      <c r="DY18" s="26">
        <f t="shared" si="24"/>
        <v>1600</v>
      </c>
      <c r="DZ18" s="26">
        <f t="shared" si="25"/>
        <v>1000</v>
      </c>
    </row>
    <row r="19" spans="2:130" s="13" customFormat="1" ht="21" customHeight="1">
      <c r="B19" s="28">
        <v>10</v>
      </c>
      <c r="C19" s="32" t="s">
        <v>68</v>
      </c>
      <c r="D19" s="46">
        <v>95.0304</v>
      </c>
      <c r="E19" s="43">
        <v>7.7</v>
      </c>
      <c r="F19" s="19">
        <f t="shared" si="0"/>
        <v>16601.5</v>
      </c>
      <c r="G19" s="19">
        <f t="shared" si="1"/>
        <v>12189.300000000001</v>
      </c>
      <c r="H19" s="19">
        <f t="shared" si="2"/>
        <v>12424.055</v>
      </c>
      <c r="I19" s="19">
        <f t="shared" si="3"/>
        <v>101.9259104296391</v>
      </c>
      <c r="J19" s="19">
        <f t="shared" si="4"/>
        <v>-4200.5</v>
      </c>
      <c r="K19" s="19">
        <f t="shared" si="5"/>
        <v>-8080.950000000001</v>
      </c>
      <c r="L19" s="27">
        <v>12401</v>
      </c>
      <c r="M19" s="27">
        <v>4343.105</v>
      </c>
      <c r="N19" s="21">
        <f t="shared" si="6"/>
        <v>2000</v>
      </c>
      <c r="O19" s="21">
        <f t="shared" si="7"/>
        <v>1238.1999999999998</v>
      </c>
      <c r="P19" s="21">
        <f t="shared" si="8"/>
        <v>1472.9550000000002</v>
      </c>
      <c r="Q19" s="21">
        <f t="shared" si="26"/>
        <v>118.95937651429497</v>
      </c>
      <c r="R19" s="22">
        <f t="shared" si="9"/>
        <v>430</v>
      </c>
      <c r="S19" s="22">
        <f t="shared" si="10"/>
        <v>279.5</v>
      </c>
      <c r="T19" s="22">
        <f t="shared" si="11"/>
        <v>322.916</v>
      </c>
      <c r="U19" s="23">
        <f t="shared" si="12"/>
        <v>115.53345259391772</v>
      </c>
      <c r="V19" s="35">
        <v>0</v>
      </c>
      <c r="W19" s="35">
        <v>0</v>
      </c>
      <c r="X19" s="35">
        <v>0.166</v>
      </c>
      <c r="Y19" s="35" t="e">
        <f t="shared" si="13"/>
        <v>#DIV/0!</v>
      </c>
      <c r="Z19" s="34">
        <v>1316</v>
      </c>
      <c r="AA19" s="35">
        <v>789.6</v>
      </c>
      <c r="AB19" s="35">
        <v>988</v>
      </c>
      <c r="AC19" s="24">
        <f t="shared" si="27"/>
        <v>125.12664640324213</v>
      </c>
      <c r="AD19" s="35">
        <v>430</v>
      </c>
      <c r="AE19" s="35">
        <v>279.5</v>
      </c>
      <c r="AF19" s="35">
        <v>322.75</v>
      </c>
      <c r="AG19" s="24">
        <f t="shared" si="14"/>
        <v>115.47406082289804</v>
      </c>
      <c r="AH19" s="35">
        <v>40</v>
      </c>
      <c r="AI19" s="35">
        <v>30</v>
      </c>
      <c r="AJ19" s="35">
        <v>20</v>
      </c>
      <c r="AK19" s="24">
        <f t="shared" si="15"/>
        <v>66.66666666666666</v>
      </c>
      <c r="AL19" s="35">
        <v>0</v>
      </c>
      <c r="AM19" s="35">
        <v>0</v>
      </c>
      <c r="AN19" s="35">
        <v>0</v>
      </c>
      <c r="AO19" s="24" t="e">
        <f t="shared" si="28"/>
        <v>#DIV/0!</v>
      </c>
      <c r="AP19" s="35">
        <v>0</v>
      </c>
      <c r="AQ19" s="37">
        <v>0</v>
      </c>
      <c r="AR19" s="35">
        <v>0</v>
      </c>
      <c r="AS19" s="24">
        <v>0</v>
      </c>
      <c r="AT19" s="24">
        <v>0</v>
      </c>
      <c r="AU19" s="37">
        <v>0</v>
      </c>
      <c r="AV19" s="35">
        <v>14601.5</v>
      </c>
      <c r="AW19" s="35">
        <v>10951.1</v>
      </c>
      <c r="AX19" s="35">
        <v>10951.1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24">
        <v>0</v>
      </c>
      <c r="BF19" s="24">
        <v>0</v>
      </c>
      <c r="BG19" s="35">
        <v>0</v>
      </c>
      <c r="BH19" s="24">
        <v>0</v>
      </c>
      <c r="BI19" s="24">
        <v>0</v>
      </c>
      <c r="BJ19" s="35">
        <v>0</v>
      </c>
      <c r="BK19" s="21">
        <f t="shared" si="16"/>
        <v>214</v>
      </c>
      <c r="BL19" s="21">
        <f t="shared" si="17"/>
        <v>139.1</v>
      </c>
      <c r="BM19" s="21">
        <f t="shared" si="18"/>
        <v>142.039</v>
      </c>
      <c r="BN19" s="25">
        <f t="shared" si="19"/>
        <v>102.11286843997125</v>
      </c>
      <c r="BO19" s="35">
        <v>214</v>
      </c>
      <c r="BP19" s="35">
        <v>139.1</v>
      </c>
      <c r="BQ19" s="35">
        <v>142.039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8"/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4">
        <v>0</v>
      </c>
      <c r="DA19" s="35">
        <v>0</v>
      </c>
      <c r="DB19" s="19">
        <f t="shared" si="20"/>
        <v>16601.5</v>
      </c>
      <c r="DC19" s="19">
        <f t="shared" si="21"/>
        <v>12189.300000000001</v>
      </c>
      <c r="DD19" s="19">
        <f t="shared" si="22"/>
        <v>12424.055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</v>
      </c>
      <c r="DL19" s="35">
        <v>0</v>
      </c>
      <c r="DM19" s="35">
        <v>0</v>
      </c>
      <c r="DN19" s="35">
        <v>0</v>
      </c>
      <c r="DO19" s="35">
        <v>0</v>
      </c>
      <c r="DP19" s="35">
        <v>0</v>
      </c>
      <c r="DQ19" s="35">
        <v>0</v>
      </c>
      <c r="DR19" s="35">
        <v>0</v>
      </c>
      <c r="DS19" s="35">
        <v>0</v>
      </c>
      <c r="DT19" s="35">
        <v>0</v>
      </c>
      <c r="DU19" s="35">
        <v>0</v>
      </c>
      <c r="DV19" s="35">
        <v>0</v>
      </c>
      <c r="DW19" s="38">
        <v>0</v>
      </c>
      <c r="DX19" s="26">
        <f t="shared" si="23"/>
        <v>0</v>
      </c>
      <c r="DY19" s="26">
        <f t="shared" si="24"/>
        <v>0</v>
      </c>
      <c r="DZ19" s="26">
        <f t="shared" si="25"/>
        <v>0</v>
      </c>
    </row>
    <row r="20" spans="2:130" s="13" customFormat="1" ht="21" customHeight="1">
      <c r="B20" s="28">
        <v>11</v>
      </c>
      <c r="C20" s="32" t="s">
        <v>69</v>
      </c>
      <c r="D20" s="46">
        <v>0</v>
      </c>
      <c r="E20" s="43">
        <v>0</v>
      </c>
      <c r="F20" s="19">
        <f t="shared" si="0"/>
        <v>4173.5</v>
      </c>
      <c r="G20" s="19">
        <f t="shared" si="1"/>
        <v>3059.545</v>
      </c>
      <c r="H20" s="19">
        <f t="shared" si="2"/>
        <v>3100.503</v>
      </c>
      <c r="I20" s="19">
        <f t="shared" si="3"/>
        <v>101.338695786465</v>
      </c>
      <c r="J20" s="19">
        <f t="shared" si="4"/>
        <v>83.80000000000018</v>
      </c>
      <c r="K20" s="19">
        <f t="shared" si="5"/>
        <v>-1638.603</v>
      </c>
      <c r="L20" s="27">
        <v>4257.3</v>
      </c>
      <c r="M20" s="27">
        <v>1461.9</v>
      </c>
      <c r="N20" s="21">
        <f t="shared" si="6"/>
        <v>207.3</v>
      </c>
      <c r="O20" s="21">
        <f t="shared" si="7"/>
        <v>131.54500000000002</v>
      </c>
      <c r="P20" s="21">
        <f t="shared" si="8"/>
        <v>172.503</v>
      </c>
      <c r="Q20" s="21">
        <f t="shared" si="26"/>
        <v>131.1361131171842</v>
      </c>
      <c r="R20" s="22">
        <f t="shared" si="9"/>
        <v>27.3</v>
      </c>
      <c r="S20" s="22">
        <f t="shared" si="10"/>
        <v>17.745</v>
      </c>
      <c r="T20" s="22">
        <f t="shared" si="11"/>
        <v>18</v>
      </c>
      <c r="U20" s="23">
        <f t="shared" si="12"/>
        <v>101.43702451394758</v>
      </c>
      <c r="V20" s="35">
        <v>0</v>
      </c>
      <c r="W20" s="35">
        <v>0</v>
      </c>
      <c r="X20" s="35">
        <v>0</v>
      </c>
      <c r="Y20" s="35" t="e">
        <f t="shared" si="13"/>
        <v>#DIV/0!</v>
      </c>
      <c r="Z20" s="34">
        <v>64</v>
      </c>
      <c r="AA20" s="35">
        <v>38.4</v>
      </c>
      <c r="AB20" s="35">
        <v>64.5</v>
      </c>
      <c r="AC20" s="24">
        <f t="shared" si="27"/>
        <v>167.96875</v>
      </c>
      <c r="AD20" s="35">
        <v>27.3</v>
      </c>
      <c r="AE20" s="35">
        <v>17.745</v>
      </c>
      <c r="AF20" s="35">
        <v>18</v>
      </c>
      <c r="AG20" s="24">
        <f t="shared" si="14"/>
        <v>101.43702451394758</v>
      </c>
      <c r="AH20" s="35">
        <v>0</v>
      </c>
      <c r="AI20" s="35">
        <v>0</v>
      </c>
      <c r="AJ20" s="35">
        <v>0</v>
      </c>
      <c r="AK20" s="24" t="e">
        <f t="shared" si="15"/>
        <v>#DIV/0!</v>
      </c>
      <c r="AL20" s="35">
        <v>0</v>
      </c>
      <c r="AM20" s="35">
        <v>0</v>
      </c>
      <c r="AN20" s="35">
        <v>0</v>
      </c>
      <c r="AO20" s="24" t="e">
        <f t="shared" si="28"/>
        <v>#DIV/0!</v>
      </c>
      <c r="AP20" s="35">
        <v>0</v>
      </c>
      <c r="AQ20" s="37">
        <v>0</v>
      </c>
      <c r="AR20" s="35">
        <v>0</v>
      </c>
      <c r="AS20" s="24">
        <v>0</v>
      </c>
      <c r="AT20" s="24">
        <v>0</v>
      </c>
      <c r="AU20" s="37">
        <v>0</v>
      </c>
      <c r="AV20" s="35">
        <v>3500</v>
      </c>
      <c r="AW20" s="35">
        <v>2928</v>
      </c>
      <c r="AX20" s="35">
        <v>2928</v>
      </c>
      <c r="AY20" s="35">
        <v>0</v>
      </c>
      <c r="AZ20" s="35">
        <v>0</v>
      </c>
      <c r="BA20" s="35">
        <v>0</v>
      </c>
      <c r="BB20" s="35">
        <v>466.2</v>
      </c>
      <c r="BC20" s="35">
        <v>0</v>
      </c>
      <c r="BD20" s="35">
        <v>0</v>
      </c>
      <c r="BE20" s="24">
        <v>0</v>
      </c>
      <c r="BF20" s="24">
        <v>0</v>
      </c>
      <c r="BG20" s="35">
        <v>0</v>
      </c>
      <c r="BH20" s="24">
        <v>0</v>
      </c>
      <c r="BI20" s="24">
        <v>0</v>
      </c>
      <c r="BJ20" s="35">
        <v>0</v>
      </c>
      <c r="BK20" s="21">
        <f t="shared" si="16"/>
        <v>116</v>
      </c>
      <c r="BL20" s="21">
        <f t="shared" si="17"/>
        <v>75.4</v>
      </c>
      <c r="BM20" s="21">
        <f t="shared" si="18"/>
        <v>90.003</v>
      </c>
      <c r="BN20" s="25">
        <f t="shared" si="19"/>
        <v>119.36737400530504</v>
      </c>
      <c r="BO20" s="35">
        <v>116</v>
      </c>
      <c r="BP20" s="35">
        <v>75.4</v>
      </c>
      <c r="BQ20" s="35">
        <v>90.003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8"/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4">
        <v>0</v>
      </c>
      <c r="DA20" s="35">
        <v>0</v>
      </c>
      <c r="DB20" s="19">
        <f t="shared" si="20"/>
        <v>4173.5</v>
      </c>
      <c r="DC20" s="19">
        <f t="shared" si="21"/>
        <v>3059.545</v>
      </c>
      <c r="DD20" s="19">
        <f t="shared" si="22"/>
        <v>3100.503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8">
        <v>0</v>
      </c>
      <c r="DX20" s="26">
        <f t="shared" si="23"/>
        <v>0</v>
      </c>
      <c r="DY20" s="26">
        <f t="shared" si="24"/>
        <v>0</v>
      </c>
      <c r="DZ20" s="26">
        <f t="shared" si="25"/>
        <v>0</v>
      </c>
    </row>
    <row r="21" spans="2:130" s="13" customFormat="1" ht="21" customHeight="1">
      <c r="B21" s="28">
        <v>12</v>
      </c>
      <c r="C21" s="32" t="s">
        <v>70</v>
      </c>
      <c r="D21" s="46">
        <v>66</v>
      </c>
      <c r="E21" s="43">
        <v>0</v>
      </c>
      <c r="F21" s="19">
        <f t="shared" si="0"/>
        <v>4510.8</v>
      </c>
      <c r="G21" s="19">
        <f t="shared" si="1"/>
        <v>3235.3050000000003</v>
      </c>
      <c r="H21" s="19">
        <f t="shared" si="2"/>
        <v>3233.353</v>
      </c>
      <c r="I21" s="19">
        <f t="shared" si="3"/>
        <v>99.93966565748823</v>
      </c>
      <c r="J21" s="19">
        <f t="shared" si="4"/>
        <v>-710.3000000000002</v>
      </c>
      <c r="K21" s="19">
        <f t="shared" si="5"/>
        <v>-1752.2530000000002</v>
      </c>
      <c r="L21" s="27">
        <v>3800.5</v>
      </c>
      <c r="M21" s="27">
        <v>1481.1</v>
      </c>
      <c r="N21" s="21">
        <f t="shared" si="6"/>
        <v>411.20000000000005</v>
      </c>
      <c r="O21" s="21">
        <f t="shared" si="7"/>
        <v>260.305</v>
      </c>
      <c r="P21" s="21">
        <f t="shared" si="8"/>
        <v>258.353</v>
      </c>
      <c r="Q21" s="21">
        <f t="shared" si="26"/>
        <v>99.25011044735983</v>
      </c>
      <c r="R21" s="22">
        <f t="shared" si="9"/>
        <v>148.8</v>
      </c>
      <c r="S21" s="22">
        <f t="shared" si="10"/>
        <v>96.72</v>
      </c>
      <c r="T21" s="22">
        <f t="shared" si="11"/>
        <v>109.35</v>
      </c>
      <c r="U21" s="23">
        <f t="shared" si="12"/>
        <v>113.05831265508684</v>
      </c>
      <c r="V21" s="35">
        <v>0</v>
      </c>
      <c r="W21" s="35">
        <v>0</v>
      </c>
      <c r="X21" s="35">
        <v>0</v>
      </c>
      <c r="Y21" s="35" t="e">
        <f t="shared" si="13"/>
        <v>#DIV/0!</v>
      </c>
      <c r="Z21" s="34">
        <v>159.5</v>
      </c>
      <c r="AA21" s="35">
        <v>95.7</v>
      </c>
      <c r="AB21" s="35">
        <v>109</v>
      </c>
      <c r="AC21" s="24">
        <f t="shared" si="27"/>
        <v>113.89759665621735</v>
      </c>
      <c r="AD21" s="35">
        <v>148.8</v>
      </c>
      <c r="AE21" s="35">
        <v>96.72</v>
      </c>
      <c r="AF21" s="35">
        <v>109.35</v>
      </c>
      <c r="AG21" s="24">
        <f t="shared" si="14"/>
        <v>113.05831265508684</v>
      </c>
      <c r="AH21" s="35">
        <v>10</v>
      </c>
      <c r="AI21" s="35">
        <v>7.5</v>
      </c>
      <c r="AJ21" s="35">
        <v>10</v>
      </c>
      <c r="AK21" s="24">
        <f t="shared" si="15"/>
        <v>133.33333333333331</v>
      </c>
      <c r="AL21" s="35">
        <v>0</v>
      </c>
      <c r="AM21" s="35">
        <v>0</v>
      </c>
      <c r="AN21" s="35">
        <v>0</v>
      </c>
      <c r="AO21" s="24" t="e">
        <f t="shared" si="28"/>
        <v>#DIV/0!</v>
      </c>
      <c r="AP21" s="35">
        <v>0</v>
      </c>
      <c r="AQ21" s="37">
        <v>0</v>
      </c>
      <c r="AR21" s="35">
        <v>0</v>
      </c>
      <c r="AS21" s="24">
        <v>0</v>
      </c>
      <c r="AT21" s="24">
        <v>0</v>
      </c>
      <c r="AU21" s="37">
        <v>0</v>
      </c>
      <c r="AV21" s="35">
        <v>3500</v>
      </c>
      <c r="AW21" s="35">
        <v>2975</v>
      </c>
      <c r="AX21" s="35">
        <v>2975</v>
      </c>
      <c r="AY21" s="35">
        <v>0</v>
      </c>
      <c r="AZ21" s="35">
        <v>0</v>
      </c>
      <c r="BA21" s="35">
        <v>0</v>
      </c>
      <c r="BB21" s="35">
        <v>599.6</v>
      </c>
      <c r="BC21" s="35">
        <v>0</v>
      </c>
      <c r="BD21" s="35">
        <v>0</v>
      </c>
      <c r="BE21" s="24">
        <v>0</v>
      </c>
      <c r="BF21" s="24">
        <v>0</v>
      </c>
      <c r="BG21" s="35">
        <v>0</v>
      </c>
      <c r="BH21" s="24">
        <v>0</v>
      </c>
      <c r="BI21" s="24">
        <v>0</v>
      </c>
      <c r="BJ21" s="35">
        <v>0</v>
      </c>
      <c r="BK21" s="21">
        <f t="shared" si="16"/>
        <v>92.9</v>
      </c>
      <c r="BL21" s="21">
        <f t="shared" si="17"/>
        <v>60.385</v>
      </c>
      <c r="BM21" s="21">
        <f t="shared" si="18"/>
        <v>30.003</v>
      </c>
      <c r="BN21" s="25">
        <f t="shared" si="19"/>
        <v>49.68618034280037</v>
      </c>
      <c r="BO21" s="35">
        <v>92.9</v>
      </c>
      <c r="BP21" s="35">
        <v>60.385</v>
      </c>
      <c r="BQ21" s="35">
        <v>30.003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8"/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4">
        <v>0</v>
      </c>
      <c r="DA21" s="35">
        <v>0</v>
      </c>
      <c r="DB21" s="19">
        <f t="shared" si="20"/>
        <v>4510.8</v>
      </c>
      <c r="DC21" s="19">
        <f t="shared" si="21"/>
        <v>3235.3050000000003</v>
      </c>
      <c r="DD21" s="19">
        <f t="shared" si="22"/>
        <v>3233.353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</v>
      </c>
      <c r="DV21" s="35">
        <v>0</v>
      </c>
      <c r="DW21" s="38">
        <v>0</v>
      </c>
      <c r="DX21" s="26">
        <f t="shared" si="23"/>
        <v>0</v>
      </c>
      <c r="DY21" s="26">
        <f t="shared" si="24"/>
        <v>0</v>
      </c>
      <c r="DZ21" s="26">
        <f t="shared" si="25"/>
        <v>0</v>
      </c>
    </row>
    <row r="22" spans="2:130" ht="17.25">
      <c r="B22" s="28">
        <v>13</v>
      </c>
      <c r="C22" s="32" t="s">
        <v>71</v>
      </c>
      <c r="D22" s="46">
        <v>462.5</v>
      </c>
      <c r="E22" s="43">
        <v>7</v>
      </c>
      <c r="F22" s="19">
        <f t="shared" si="0"/>
        <v>7212.6</v>
      </c>
      <c r="G22" s="19">
        <f t="shared" si="1"/>
        <v>5036.5</v>
      </c>
      <c r="H22" s="19">
        <f t="shared" si="2"/>
        <v>5083.438</v>
      </c>
      <c r="I22" s="19">
        <f t="shared" si="3"/>
        <v>100.9319567159734</v>
      </c>
      <c r="J22" s="19">
        <f t="shared" si="4"/>
        <v>-573.3000000000002</v>
      </c>
      <c r="K22" s="19">
        <f t="shared" si="5"/>
        <v>-2918.848</v>
      </c>
      <c r="L22" s="27">
        <v>6639.3</v>
      </c>
      <c r="M22" s="27">
        <v>2164.59</v>
      </c>
      <c r="N22" s="21">
        <f t="shared" si="6"/>
        <v>2780</v>
      </c>
      <c r="O22" s="21">
        <f t="shared" si="7"/>
        <v>1769.5</v>
      </c>
      <c r="P22" s="21">
        <f t="shared" si="8"/>
        <v>1816.438</v>
      </c>
      <c r="Q22" s="21">
        <f t="shared" si="26"/>
        <v>102.65261373269286</v>
      </c>
      <c r="R22" s="22">
        <f t="shared" si="9"/>
        <v>400</v>
      </c>
      <c r="S22" s="22">
        <f t="shared" si="10"/>
        <v>260</v>
      </c>
      <c r="T22" s="22">
        <f t="shared" si="11"/>
        <v>244.888</v>
      </c>
      <c r="U22" s="23">
        <f t="shared" si="12"/>
        <v>94.1876923076923</v>
      </c>
      <c r="V22" s="35">
        <v>0</v>
      </c>
      <c r="W22" s="35">
        <v>0</v>
      </c>
      <c r="X22" s="35">
        <v>0.318</v>
      </c>
      <c r="Y22" s="35" t="e">
        <f t="shared" si="13"/>
        <v>#DIV/0!</v>
      </c>
      <c r="Z22" s="34">
        <v>750</v>
      </c>
      <c r="AA22" s="35">
        <v>450</v>
      </c>
      <c r="AB22" s="35">
        <v>448.726</v>
      </c>
      <c r="AC22" s="24">
        <f t="shared" si="27"/>
        <v>99.71688888888889</v>
      </c>
      <c r="AD22" s="35">
        <v>400</v>
      </c>
      <c r="AE22" s="35">
        <v>260</v>
      </c>
      <c r="AF22" s="35">
        <v>244.57</v>
      </c>
      <c r="AG22" s="24">
        <f t="shared" si="14"/>
        <v>94.06538461538462</v>
      </c>
      <c r="AH22" s="35">
        <v>0</v>
      </c>
      <c r="AI22" s="35">
        <v>0</v>
      </c>
      <c r="AJ22" s="35">
        <v>0</v>
      </c>
      <c r="AK22" s="24" t="e">
        <f t="shared" si="15"/>
        <v>#DIV/0!</v>
      </c>
      <c r="AL22" s="35">
        <v>0</v>
      </c>
      <c r="AM22" s="35">
        <v>0</v>
      </c>
      <c r="AN22" s="35">
        <v>0</v>
      </c>
      <c r="AO22" s="24" t="e">
        <f t="shared" si="28"/>
        <v>#DIV/0!</v>
      </c>
      <c r="AP22" s="35">
        <v>0</v>
      </c>
      <c r="AQ22" s="37">
        <v>0</v>
      </c>
      <c r="AR22" s="35">
        <v>0</v>
      </c>
      <c r="AS22" s="24">
        <v>0</v>
      </c>
      <c r="AT22" s="24">
        <v>0</v>
      </c>
      <c r="AU22" s="37">
        <v>0</v>
      </c>
      <c r="AV22" s="35">
        <v>3500</v>
      </c>
      <c r="AW22" s="35">
        <v>3267</v>
      </c>
      <c r="AX22" s="35">
        <v>3267</v>
      </c>
      <c r="AY22" s="35">
        <v>0</v>
      </c>
      <c r="AZ22" s="35">
        <v>0</v>
      </c>
      <c r="BA22" s="35">
        <v>0</v>
      </c>
      <c r="BB22" s="35">
        <v>932.6</v>
      </c>
      <c r="BC22" s="35">
        <v>0</v>
      </c>
      <c r="BD22" s="35">
        <v>0</v>
      </c>
      <c r="BE22" s="24">
        <v>0</v>
      </c>
      <c r="BF22" s="24">
        <v>0</v>
      </c>
      <c r="BG22" s="35">
        <v>0</v>
      </c>
      <c r="BH22" s="24">
        <v>0</v>
      </c>
      <c r="BI22" s="24">
        <v>0</v>
      </c>
      <c r="BJ22" s="35">
        <v>0</v>
      </c>
      <c r="BK22" s="21">
        <f t="shared" si="16"/>
        <v>1630</v>
      </c>
      <c r="BL22" s="21">
        <f t="shared" si="17"/>
        <v>1059.5</v>
      </c>
      <c r="BM22" s="21">
        <f t="shared" si="18"/>
        <v>1102.824</v>
      </c>
      <c r="BN22" s="25">
        <f t="shared" si="19"/>
        <v>104.08909863142992</v>
      </c>
      <c r="BO22" s="35">
        <v>1630</v>
      </c>
      <c r="BP22" s="35">
        <v>1059.5</v>
      </c>
      <c r="BQ22" s="35">
        <v>1102.824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8"/>
      <c r="CK22" s="35">
        <v>0</v>
      </c>
      <c r="CL22" s="35">
        <v>0</v>
      </c>
      <c r="CM22" s="35">
        <v>20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4">
        <v>0</v>
      </c>
      <c r="DA22" s="35">
        <v>0</v>
      </c>
      <c r="DB22" s="19">
        <f t="shared" si="20"/>
        <v>7212.6</v>
      </c>
      <c r="DC22" s="19">
        <f t="shared" si="21"/>
        <v>5036.5</v>
      </c>
      <c r="DD22" s="19">
        <f t="shared" si="22"/>
        <v>5083.438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8">
        <v>0</v>
      </c>
      <c r="DX22" s="26">
        <f t="shared" si="23"/>
        <v>0</v>
      </c>
      <c r="DY22" s="26">
        <f t="shared" si="24"/>
        <v>0</v>
      </c>
      <c r="DZ22" s="26">
        <f t="shared" si="25"/>
        <v>0</v>
      </c>
    </row>
    <row r="23" spans="2:130" ht="17.25">
      <c r="B23" s="28">
        <v>14</v>
      </c>
      <c r="C23" s="32" t="s">
        <v>72</v>
      </c>
      <c r="D23" s="46">
        <v>15163.167</v>
      </c>
      <c r="E23" s="43">
        <v>7196.398</v>
      </c>
      <c r="F23" s="19">
        <f t="shared" si="0"/>
        <v>37016</v>
      </c>
      <c r="G23" s="19">
        <f t="shared" si="1"/>
        <v>25473.33</v>
      </c>
      <c r="H23" s="19">
        <f t="shared" si="2"/>
        <v>27315.1192</v>
      </c>
      <c r="I23" s="19">
        <f t="shared" si="3"/>
        <v>107.23026475140863</v>
      </c>
      <c r="J23" s="19">
        <f t="shared" si="4"/>
        <v>-1686</v>
      </c>
      <c r="K23" s="19">
        <f t="shared" si="5"/>
        <v>-15125.6882</v>
      </c>
      <c r="L23" s="27">
        <v>35330</v>
      </c>
      <c r="M23" s="27">
        <v>12189.431</v>
      </c>
      <c r="N23" s="21">
        <f t="shared" si="6"/>
        <v>20835.8</v>
      </c>
      <c r="O23" s="21">
        <f t="shared" si="7"/>
        <v>13405.13</v>
      </c>
      <c r="P23" s="21">
        <f t="shared" si="8"/>
        <v>15246.9192</v>
      </c>
      <c r="Q23" s="21">
        <f t="shared" si="26"/>
        <v>113.73943557429133</v>
      </c>
      <c r="R23" s="22">
        <f t="shared" si="9"/>
        <v>3507</v>
      </c>
      <c r="S23" s="22">
        <f t="shared" si="10"/>
        <v>2279.55</v>
      </c>
      <c r="T23" s="22">
        <f t="shared" si="11"/>
        <v>1908.663</v>
      </c>
      <c r="U23" s="23">
        <f t="shared" si="12"/>
        <v>83.72981509508455</v>
      </c>
      <c r="V23" s="35">
        <v>126</v>
      </c>
      <c r="W23" s="35">
        <v>81.9</v>
      </c>
      <c r="X23" s="35">
        <v>1229.818</v>
      </c>
      <c r="Y23" s="35">
        <f t="shared" si="13"/>
        <v>1501.6092796092796</v>
      </c>
      <c r="Z23" s="34">
        <v>262.8</v>
      </c>
      <c r="AA23" s="35">
        <v>157.68</v>
      </c>
      <c r="AB23" s="35">
        <v>244.3272</v>
      </c>
      <c r="AC23" s="24">
        <f t="shared" si="27"/>
        <v>154.95129375951294</v>
      </c>
      <c r="AD23" s="35">
        <v>3381</v>
      </c>
      <c r="AE23" s="35">
        <v>2197.65</v>
      </c>
      <c r="AF23" s="35">
        <v>678.845</v>
      </c>
      <c r="AG23" s="24">
        <f t="shared" si="14"/>
        <v>30.889586603872317</v>
      </c>
      <c r="AH23" s="35">
        <v>250</v>
      </c>
      <c r="AI23" s="35">
        <v>187.5</v>
      </c>
      <c r="AJ23" s="35">
        <v>153</v>
      </c>
      <c r="AK23" s="24">
        <f t="shared" si="15"/>
        <v>81.6</v>
      </c>
      <c r="AL23" s="35">
        <v>0</v>
      </c>
      <c r="AM23" s="35">
        <v>0</v>
      </c>
      <c r="AN23" s="35">
        <v>0</v>
      </c>
      <c r="AO23" s="24" t="e">
        <f t="shared" si="28"/>
        <v>#DIV/0!</v>
      </c>
      <c r="AP23" s="35">
        <v>0</v>
      </c>
      <c r="AQ23" s="37">
        <v>0</v>
      </c>
      <c r="AR23" s="35">
        <v>0</v>
      </c>
      <c r="AS23" s="24">
        <v>0</v>
      </c>
      <c r="AT23" s="24">
        <v>0</v>
      </c>
      <c r="AU23" s="37">
        <v>0</v>
      </c>
      <c r="AV23" s="35">
        <v>14841.6</v>
      </c>
      <c r="AW23" s="35">
        <v>12068.2</v>
      </c>
      <c r="AX23" s="35">
        <v>12068.2</v>
      </c>
      <c r="AY23" s="35">
        <v>0</v>
      </c>
      <c r="AZ23" s="35">
        <v>0</v>
      </c>
      <c r="BA23" s="35">
        <v>0</v>
      </c>
      <c r="BB23" s="35">
        <v>1338.6</v>
      </c>
      <c r="BC23" s="35">
        <v>0</v>
      </c>
      <c r="BD23" s="35">
        <v>0</v>
      </c>
      <c r="BE23" s="24">
        <v>0</v>
      </c>
      <c r="BF23" s="24">
        <v>0</v>
      </c>
      <c r="BG23" s="35">
        <v>0</v>
      </c>
      <c r="BH23" s="24">
        <v>0</v>
      </c>
      <c r="BI23" s="24">
        <v>0</v>
      </c>
      <c r="BJ23" s="35">
        <v>0</v>
      </c>
      <c r="BK23" s="21">
        <f t="shared" si="16"/>
        <v>16316</v>
      </c>
      <c r="BL23" s="21">
        <f t="shared" si="17"/>
        <v>10605.4</v>
      </c>
      <c r="BM23" s="21">
        <f t="shared" si="18"/>
        <v>12373.329</v>
      </c>
      <c r="BN23" s="25">
        <f t="shared" si="19"/>
        <v>116.67008316517999</v>
      </c>
      <c r="BO23" s="35">
        <v>16316</v>
      </c>
      <c r="BP23" s="35">
        <v>10605.4</v>
      </c>
      <c r="BQ23" s="35">
        <v>12373.329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8"/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22.6</v>
      </c>
      <c r="CQ23" s="35">
        <v>0</v>
      </c>
      <c r="CR23" s="35">
        <v>0</v>
      </c>
      <c r="CS23" s="35">
        <v>400</v>
      </c>
      <c r="CT23" s="35">
        <v>0</v>
      </c>
      <c r="CU23" s="35">
        <v>0</v>
      </c>
      <c r="CV23" s="35">
        <v>0</v>
      </c>
      <c r="CW23" s="35">
        <v>500</v>
      </c>
      <c r="CX23" s="35">
        <v>175</v>
      </c>
      <c r="CY23" s="35">
        <v>145</v>
      </c>
      <c r="CZ23" s="34">
        <v>0</v>
      </c>
      <c r="DA23" s="35">
        <v>0</v>
      </c>
      <c r="DB23" s="19">
        <f t="shared" si="20"/>
        <v>37016</v>
      </c>
      <c r="DC23" s="19">
        <f t="shared" si="21"/>
        <v>25473.33</v>
      </c>
      <c r="DD23" s="19">
        <f t="shared" si="22"/>
        <v>27315.1192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8">
        <v>0</v>
      </c>
      <c r="DX23" s="26">
        <f t="shared" si="23"/>
        <v>0</v>
      </c>
      <c r="DY23" s="26">
        <f t="shared" si="24"/>
        <v>0</v>
      </c>
      <c r="DZ23" s="26">
        <f t="shared" si="25"/>
        <v>0</v>
      </c>
    </row>
    <row r="24" spans="2:130" ht="17.25">
      <c r="B24" s="28">
        <v>15</v>
      </c>
      <c r="C24" s="32" t="s">
        <v>73</v>
      </c>
      <c r="D24" s="46">
        <v>2933.7261</v>
      </c>
      <c r="E24" s="43">
        <v>324.819</v>
      </c>
      <c r="F24" s="19">
        <f t="shared" si="0"/>
        <v>21700.2</v>
      </c>
      <c r="G24" s="19">
        <f t="shared" si="1"/>
        <v>14490.855</v>
      </c>
      <c r="H24" s="19">
        <f t="shared" si="2"/>
        <v>16952.7847</v>
      </c>
      <c r="I24" s="19">
        <f t="shared" si="3"/>
        <v>116.98954064477218</v>
      </c>
      <c r="J24" s="19">
        <f t="shared" si="4"/>
        <v>-4248.200000000001</v>
      </c>
      <c r="K24" s="19">
        <f t="shared" si="5"/>
        <v>-9665.010699999999</v>
      </c>
      <c r="L24" s="27">
        <v>17452</v>
      </c>
      <c r="M24" s="27">
        <v>7287.774</v>
      </c>
      <c r="N24" s="21">
        <f t="shared" si="6"/>
        <v>14045.300000000001</v>
      </c>
      <c r="O24" s="21">
        <f t="shared" si="7"/>
        <v>9115.855</v>
      </c>
      <c r="P24" s="21">
        <f t="shared" si="8"/>
        <v>10577.7847</v>
      </c>
      <c r="Q24" s="21">
        <f t="shared" si="26"/>
        <v>116.03721976709811</v>
      </c>
      <c r="R24" s="22">
        <f t="shared" si="9"/>
        <v>395.3</v>
      </c>
      <c r="S24" s="22">
        <f t="shared" si="10"/>
        <v>256.945</v>
      </c>
      <c r="T24" s="22">
        <f t="shared" si="11"/>
        <v>292.052</v>
      </c>
      <c r="U24" s="23">
        <f t="shared" si="12"/>
        <v>113.66323532273445</v>
      </c>
      <c r="V24" s="35">
        <v>275.6</v>
      </c>
      <c r="W24" s="35">
        <v>179.14</v>
      </c>
      <c r="X24" s="35">
        <v>237.852</v>
      </c>
      <c r="Y24" s="35">
        <f t="shared" si="13"/>
        <v>132.77436641732726</v>
      </c>
      <c r="Z24" s="34">
        <v>511.8</v>
      </c>
      <c r="AA24" s="35">
        <v>307.08</v>
      </c>
      <c r="AB24" s="35">
        <v>413.9487</v>
      </c>
      <c r="AC24" s="24">
        <f t="shared" si="27"/>
        <v>134.80158264947244</v>
      </c>
      <c r="AD24" s="35">
        <v>119.7</v>
      </c>
      <c r="AE24" s="35">
        <v>77.805</v>
      </c>
      <c r="AF24" s="35">
        <v>54.2</v>
      </c>
      <c r="AG24" s="24">
        <f t="shared" si="14"/>
        <v>69.66133281922755</v>
      </c>
      <c r="AH24" s="35">
        <v>120</v>
      </c>
      <c r="AI24" s="35">
        <v>90</v>
      </c>
      <c r="AJ24" s="35">
        <v>110</v>
      </c>
      <c r="AK24" s="24">
        <f t="shared" si="15"/>
        <v>122.22222222222223</v>
      </c>
      <c r="AL24" s="35">
        <v>0</v>
      </c>
      <c r="AM24" s="35">
        <v>0</v>
      </c>
      <c r="AN24" s="35">
        <v>0</v>
      </c>
      <c r="AO24" s="24" t="e">
        <f t="shared" si="28"/>
        <v>#DIV/0!</v>
      </c>
      <c r="AP24" s="35">
        <v>0</v>
      </c>
      <c r="AQ24" s="37">
        <v>0</v>
      </c>
      <c r="AR24" s="35">
        <v>0</v>
      </c>
      <c r="AS24" s="24">
        <v>0</v>
      </c>
      <c r="AT24" s="24">
        <v>0</v>
      </c>
      <c r="AU24" s="37">
        <v>0</v>
      </c>
      <c r="AV24" s="35">
        <v>4654.9</v>
      </c>
      <c r="AW24" s="35">
        <v>3375</v>
      </c>
      <c r="AX24" s="35">
        <v>3375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24">
        <v>0</v>
      </c>
      <c r="BF24" s="24">
        <v>0</v>
      </c>
      <c r="BG24" s="35">
        <v>0</v>
      </c>
      <c r="BH24" s="24">
        <v>0</v>
      </c>
      <c r="BI24" s="24">
        <v>0</v>
      </c>
      <c r="BJ24" s="35">
        <v>0</v>
      </c>
      <c r="BK24" s="21">
        <f t="shared" si="16"/>
        <v>13018.2</v>
      </c>
      <c r="BL24" s="21">
        <f t="shared" si="17"/>
        <v>8461.83</v>
      </c>
      <c r="BM24" s="21">
        <f t="shared" si="18"/>
        <v>9761.784</v>
      </c>
      <c r="BN24" s="25">
        <f t="shared" si="19"/>
        <v>115.36256341713317</v>
      </c>
      <c r="BO24" s="35">
        <v>13018.2</v>
      </c>
      <c r="BP24" s="35">
        <v>8461.83</v>
      </c>
      <c r="BQ24" s="35">
        <v>9761.784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5">
        <v>0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8"/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4">
        <v>0</v>
      </c>
      <c r="DA24" s="35">
        <v>0</v>
      </c>
      <c r="DB24" s="19">
        <f t="shared" si="20"/>
        <v>18700.2</v>
      </c>
      <c r="DC24" s="19">
        <f t="shared" si="21"/>
        <v>12490.855</v>
      </c>
      <c r="DD24" s="19">
        <f t="shared" si="22"/>
        <v>13952.7847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3000</v>
      </c>
      <c r="DO24" s="35">
        <v>2000</v>
      </c>
      <c r="DP24" s="35">
        <v>3000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8">
        <v>0</v>
      </c>
      <c r="DX24" s="26">
        <f t="shared" si="23"/>
        <v>3000</v>
      </c>
      <c r="DY24" s="26">
        <f t="shared" si="24"/>
        <v>2000</v>
      </c>
      <c r="DZ24" s="26">
        <f t="shared" si="25"/>
        <v>3000</v>
      </c>
    </row>
    <row r="25" spans="2:130" ht="17.25">
      <c r="B25" s="28">
        <v>16</v>
      </c>
      <c r="C25" s="32" t="s">
        <v>74</v>
      </c>
      <c r="D25" s="46">
        <v>0.011</v>
      </c>
      <c r="E25" s="43">
        <v>25.047</v>
      </c>
      <c r="F25" s="19">
        <f t="shared" si="0"/>
        <v>4018.2000000000003</v>
      </c>
      <c r="G25" s="19">
        <f t="shared" si="1"/>
        <v>2933.38</v>
      </c>
      <c r="H25" s="19">
        <f t="shared" si="2"/>
        <v>2933.6530000000002</v>
      </c>
      <c r="I25" s="19">
        <f t="shared" si="3"/>
        <v>100.00930667012116</v>
      </c>
      <c r="J25" s="19">
        <f t="shared" si="4"/>
        <v>251.79999999999973</v>
      </c>
      <c r="K25" s="19">
        <f t="shared" si="5"/>
        <v>-1467.2530000000002</v>
      </c>
      <c r="L25" s="27">
        <v>4270</v>
      </c>
      <c r="M25" s="27">
        <v>1466.4</v>
      </c>
      <c r="N25" s="21">
        <f t="shared" si="6"/>
        <v>154.3</v>
      </c>
      <c r="O25" s="21">
        <f t="shared" si="7"/>
        <v>95.38</v>
      </c>
      <c r="P25" s="21">
        <f t="shared" si="8"/>
        <v>95.653</v>
      </c>
      <c r="Q25" s="21">
        <f t="shared" si="26"/>
        <v>100.28622352694487</v>
      </c>
      <c r="R25" s="22">
        <f t="shared" si="9"/>
        <v>46.5</v>
      </c>
      <c r="S25" s="22">
        <f t="shared" si="10"/>
        <v>30.225</v>
      </c>
      <c r="T25" s="22">
        <f t="shared" si="11"/>
        <v>16</v>
      </c>
      <c r="U25" s="23">
        <f t="shared" si="12"/>
        <v>52.93631100082713</v>
      </c>
      <c r="V25" s="35">
        <v>0</v>
      </c>
      <c r="W25" s="35">
        <v>0</v>
      </c>
      <c r="X25" s="35">
        <v>0</v>
      </c>
      <c r="Y25" s="35" t="e">
        <f t="shared" si="13"/>
        <v>#DIV/0!</v>
      </c>
      <c r="Z25" s="34">
        <v>98.3</v>
      </c>
      <c r="AA25" s="35">
        <v>58.98</v>
      </c>
      <c r="AB25" s="35">
        <v>70.15</v>
      </c>
      <c r="AC25" s="24">
        <f t="shared" si="27"/>
        <v>118.93862326212276</v>
      </c>
      <c r="AD25" s="35">
        <v>46.5</v>
      </c>
      <c r="AE25" s="35">
        <v>30.225</v>
      </c>
      <c r="AF25" s="35">
        <v>16</v>
      </c>
      <c r="AG25" s="24">
        <f t="shared" si="14"/>
        <v>52.93631100082713</v>
      </c>
      <c r="AH25" s="35">
        <v>0</v>
      </c>
      <c r="AI25" s="35">
        <v>0</v>
      </c>
      <c r="AJ25" s="35">
        <v>0</v>
      </c>
      <c r="AK25" s="24" t="e">
        <f t="shared" si="15"/>
        <v>#DIV/0!</v>
      </c>
      <c r="AL25" s="35">
        <v>0</v>
      </c>
      <c r="AM25" s="35">
        <v>0</v>
      </c>
      <c r="AN25" s="35">
        <v>0</v>
      </c>
      <c r="AO25" s="24" t="e">
        <f t="shared" si="28"/>
        <v>#DIV/0!</v>
      </c>
      <c r="AP25" s="35">
        <v>0</v>
      </c>
      <c r="AQ25" s="37">
        <v>0</v>
      </c>
      <c r="AR25" s="35">
        <v>0</v>
      </c>
      <c r="AS25" s="24">
        <v>0</v>
      </c>
      <c r="AT25" s="24">
        <v>0</v>
      </c>
      <c r="AU25" s="37">
        <v>0</v>
      </c>
      <c r="AV25" s="35">
        <v>3500</v>
      </c>
      <c r="AW25" s="35">
        <v>2838</v>
      </c>
      <c r="AX25" s="35">
        <v>2838</v>
      </c>
      <c r="AY25" s="35">
        <v>0</v>
      </c>
      <c r="AZ25" s="35">
        <v>0</v>
      </c>
      <c r="BA25" s="35">
        <v>0</v>
      </c>
      <c r="BB25" s="35">
        <v>363.9</v>
      </c>
      <c r="BC25" s="35">
        <v>0</v>
      </c>
      <c r="BD25" s="35">
        <v>0</v>
      </c>
      <c r="BE25" s="24">
        <v>0</v>
      </c>
      <c r="BF25" s="24">
        <v>0</v>
      </c>
      <c r="BG25" s="35">
        <v>0</v>
      </c>
      <c r="BH25" s="24">
        <v>0</v>
      </c>
      <c r="BI25" s="24">
        <v>0</v>
      </c>
      <c r="BJ25" s="35">
        <v>0</v>
      </c>
      <c r="BK25" s="21">
        <f t="shared" si="16"/>
        <v>9.5</v>
      </c>
      <c r="BL25" s="21">
        <f t="shared" si="17"/>
        <v>6.175</v>
      </c>
      <c r="BM25" s="21">
        <f t="shared" si="18"/>
        <v>9.503</v>
      </c>
      <c r="BN25" s="25">
        <f t="shared" si="19"/>
        <v>153.89473684210526</v>
      </c>
      <c r="BO25" s="35">
        <v>9.5</v>
      </c>
      <c r="BP25" s="35">
        <v>6.175</v>
      </c>
      <c r="BQ25" s="35">
        <v>9.503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8"/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4">
        <v>0</v>
      </c>
      <c r="DA25" s="35">
        <v>0</v>
      </c>
      <c r="DB25" s="19">
        <f t="shared" si="20"/>
        <v>4018.2000000000003</v>
      </c>
      <c r="DC25" s="19">
        <f t="shared" si="21"/>
        <v>2933.38</v>
      </c>
      <c r="DD25" s="19">
        <f t="shared" si="22"/>
        <v>2933.6530000000002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8">
        <v>0</v>
      </c>
      <c r="DX25" s="26">
        <f t="shared" si="23"/>
        <v>0</v>
      </c>
      <c r="DY25" s="26">
        <f t="shared" si="24"/>
        <v>0</v>
      </c>
      <c r="DZ25" s="26">
        <f t="shared" si="25"/>
        <v>0</v>
      </c>
    </row>
    <row r="26" spans="2:130" ht="17.25">
      <c r="B26" s="28">
        <v>17</v>
      </c>
      <c r="C26" s="32" t="s">
        <v>75</v>
      </c>
      <c r="D26" s="46">
        <v>491.287</v>
      </c>
      <c r="E26" s="43">
        <v>156.624</v>
      </c>
      <c r="F26" s="19">
        <f t="shared" si="0"/>
        <v>9377.3</v>
      </c>
      <c r="G26" s="19">
        <f t="shared" si="1"/>
        <v>6716</v>
      </c>
      <c r="H26" s="19">
        <f t="shared" si="2"/>
        <v>6760.771000000001</v>
      </c>
      <c r="I26" s="19">
        <f t="shared" si="3"/>
        <v>100.66663192376414</v>
      </c>
      <c r="J26" s="19">
        <f t="shared" si="4"/>
        <v>-1051.5999999999985</v>
      </c>
      <c r="K26" s="19">
        <f t="shared" si="5"/>
        <v>-4187.530000000001</v>
      </c>
      <c r="L26" s="27">
        <v>8325.7</v>
      </c>
      <c r="M26" s="27">
        <v>2573.241</v>
      </c>
      <c r="N26" s="21">
        <f t="shared" si="6"/>
        <v>3000</v>
      </c>
      <c r="O26" s="21">
        <f t="shared" si="7"/>
        <v>1933</v>
      </c>
      <c r="P26" s="21">
        <f t="shared" si="8"/>
        <v>1977.771</v>
      </c>
      <c r="Q26" s="21">
        <f t="shared" si="26"/>
        <v>102.3161407139162</v>
      </c>
      <c r="R26" s="22">
        <f t="shared" si="9"/>
        <v>300</v>
      </c>
      <c r="S26" s="22">
        <f t="shared" si="10"/>
        <v>195</v>
      </c>
      <c r="T26" s="22">
        <f t="shared" si="11"/>
        <v>214.588</v>
      </c>
      <c r="U26" s="23">
        <f t="shared" si="12"/>
        <v>110.0451282051282</v>
      </c>
      <c r="V26" s="35">
        <v>9</v>
      </c>
      <c r="W26" s="35">
        <v>5.85</v>
      </c>
      <c r="X26" s="35">
        <v>3.166</v>
      </c>
      <c r="Y26" s="35">
        <f t="shared" si="13"/>
        <v>54.11965811965812</v>
      </c>
      <c r="Z26" s="34">
        <v>380</v>
      </c>
      <c r="AA26" s="35">
        <v>228</v>
      </c>
      <c r="AB26" s="35">
        <v>292.432</v>
      </c>
      <c r="AC26" s="24">
        <f t="shared" si="27"/>
        <v>128.25964912280702</v>
      </c>
      <c r="AD26" s="35">
        <v>291</v>
      </c>
      <c r="AE26" s="35">
        <v>189.15</v>
      </c>
      <c r="AF26" s="35">
        <v>211.422</v>
      </c>
      <c r="AG26" s="24">
        <f t="shared" si="14"/>
        <v>111.7747819191118</v>
      </c>
      <c r="AH26" s="35">
        <v>20</v>
      </c>
      <c r="AI26" s="35">
        <v>15</v>
      </c>
      <c r="AJ26" s="35">
        <v>15</v>
      </c>
      <c r="AK26" s="24">
        <f t="shared" si="15"/>
        <v>100</v>
      </c>
      <c r="AL26" s="35">
        <v>0</v>
      </c>
      <c r="AM26" s="35">
        <v>0</v>
      </c>
      <c r="AN26" s="35">
        <v>0</v>
      </c>
      <c r="AO26" s="24" t="e">
        <f t="shared" si="28"/>
        <v>#DIV/0!</v>
      </c>
      <c r="AP26" s="35">
        <v>0</v>
      </c>
      <c r="AQ26" s="37">
        <v>0</v>
      </c>
      <c r="AR26" s="35">
        <v>0</v>
      </c>
      <c r="AS26" s="24">
        <v>0</v>
      </c>
      <c r="AT26" s="24">
        <v>0</v>
      </c>
      <c r="AU26" s="37">
        <v>0</v>
      </c>
      <c r="AV26" s="35">
        <v>6377.3</v>
      </c>
      <c r="AW26" s="35">
        <v>4783</v>
      </c>
      <c r="AX26" s="35">
        <v>4783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24">
        <v>0</v>
      </c>
      <c r="BF26" s="24">
        <v>0</v>
      </c>
      <c r="BG26" s="35">
        <v>0</v>
      </c>
      <c r="BH26" s="24">
        <v>0</v>
      </c>
      <c r="BI26" s="24">
        <v>0</v>
      </c>
      <c r="BJ26" s="35">
        <v>0</v>
      </c>
      <c r="BK26" s="21">
        <f t="shared" si="16"/>
        <v>2300</v>
      </c>
      <c r="BL26" s="21">
        <f t="shared" si="17"/>
        <v>1495</v>
      </c>
      <c r="BM26" s="21">
        <f t="shared" si="18"/>
        <v>1455.751</v>
      </c>
      <c r="BN26" s="25">
        <f t="shared" si="19"/>
        <v>97.37464882943144</v>
      </c>
      <c r="BO26" s="35">
        <v>2300</v>
      </c>
      <c r="BP26" s="35">
        <v>1495</v>
      </c>
      <c r="BQ26" s="35">
        <v>1455.751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8"/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4">
        <v>0</v>
      </c>
      <c r="DA26" s="35">
        <v>0</v>
      </c>
      <c r="DB26" s="19">
        <f t="shared" si="20"/>
        <v>9377.3</v>
      </c>
      <c r="DC26" s="19">
        <f t="shared" si="21"/>
        <v>6716</v>
      </c>
      <c r="DD26" s="19">
        <f t="shared" si="22"/>
        <v>6760.771000000001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5">
        <v>0</v>
      </c>
      <c r="DW26" s="38">
        <v>0</v>
      </c>
      <c r="DX26" s="26">
        <f t="shared" si="23"/>
        <v>0</v>
      </c>
      <c r="DY26" s="26">
        <f t="shared" si="24"/>
        <v>0</v>
      </c>
      <c r="DZ26" s="26">
        <f t="shared" si="25"/>
        <v>0</v>
      </c>
    </row>
    <row r="27" spans="2:130" ht="17.25">
      <c r="B27" s="28">
        <v>18</v>
      </c>
      <c r="C27" s="32" t="s">
        <v>76</v>
      </c>
      <c r="D27" s="46">
        <v>0</v>
      </c>
      <c r="E27" s="43">
        <v>8</v>
      </c>
      <c r="F27" s="19">
        <f t="shared" si="0"/>
        <v>4347.9</v>
      </c>
      <c r="G27" s="19">
        <f t="shared" si="1"/>
        <v>3132.12</v>
      </c>
      <c r="H27" s="19">
        <f t="shared" si="2"/>
        <v>3139.714</v>
      </c>
      <c r="I27" s="19">
        <f t="shared" si="3"/>
        <v>100.24245558918561</v>
      </c>
      <c r="J27" s="19">
        <f t="shared" si="4"/>
        <v>-263.1999999999998</v>
      </c>
      <c r="K27" s="19">
        <f t="shared" si="5"/>
        <v>-1669.3139999999999</v>
      </c>
      <c r="L27" s="27">
        <v>4084.7</v>
      </c>
      <c r="M27" s="27">
        <v>1470.4</v>
      </c>
      <c r="N27" s="21">
        <f t="shared" si="6"/>
        <v>433.2</v>
      </c>
      <c r="O27" s="21">
        <f t="shared" si="7"/>
        <v>264.12</v>
      </c>
      <c r="P27" s="21">
        <f t="shared" si="8"/>
        <v>271.71399999999994</v>
      </c>
      <c r="Q27" s="21">
        <f t="shared" si="26"/>
        <v>102.87520823867938</v>
      </c>
      <c r="R27" s="22">
        <f t="shared" si="9"/>
        <v>84</v>
      </c>
      <c r="S27" s="22">
        <f t="shared" si="10"/>
        <v>54.6</v>
      </c>
      <c r="T27" s="22">
        <f t="shared" si="11"/>
        <v>66.708</v>
      </c>
      <c r="U27" s="23">
        <f t="shared" si="12"/>
        <v>122.17582417582418</v>
      </c>
      <c r="V27" s="35">
        <v>0</v>
      </c>
      <c r="W27" s="35">
        <v>0</v>
      </c>
      <c r="X27" s="35">
        <v>0</v>
      </c>
      <c r="Y27" s="35" t="e">
        <f t="shared" si="13"/>
        <v>#DIV/0!</v>
      </c>
      <c r="Z27" s="34">
        <v>349.2</v>
      </c>
      <c r="AA27" s="35">
        <v>209.52</v>
      </c>
      <c r="AB27" s="35">
        <v>205</v>
      </c>
      <c r="AC27" s="24">
        <f t="shared" si="27"/>
        <v>97.84268804887361</v>
      </c>
      <c r="AD27" s="35">
        <v>84</v>
      </c>
      <c r="AE27" s="35">
        <v>54.6</v>
      </c>
      <c r="AF27" s="35">
        <v>66.708</v>
      </c>
      <c r="AG27" s="24">
        <f t="shared" si="14"/>
        <v>122.17582417582418</v>
      </c>
      <c r="AH27" s="35">
        <v>0</v>
      </c>
      <c r="AI27" s="35">
        <v>0</v>
      </c>
      <c r="AJ27" s="35">
        <v>0</v>
      </c>
      <c r="AK27" s="24" t="e">
        <f t="shared" si="15"/>
        <v>#DIV/0!</v>
      </c>
      <c r="AL27" s="35">
        <v>0</v>
      </c>
      <c r="AM27" s="35">
        <v>0</v>
      </c>
      <c r="AN27" s="35">
        <v>0</v>
      </c>
      <c r="AO27" s="24" t="e">
        <f t="shared" si="28"/>
        <v>#DIV/0!</v>
      </c>
      <c r="AP27" s="35">
        <v>0</v>
      </c>
      <c r="AQ27" s="37">
        <v>0</v>
      </c>
      <c r="AR27" s="35">
        <v>0</v>
      </c>
      <c r="AS27" s="24">
        <v>0</v>
      </c>
      <c r="AT27" s="24">
        <v>0</v>
      </c>
      <c r="AU27" s="37">
        <v>0</v>
      </c>
      <c r="AV27" s="35">
        <v>3500</v>
      </c>
      <c r="AW27" s="35">
        <v>2868</v>
      </c>
      <c r="AX27" s="35">
        <v>2868</v>
      </c>
      <c r="AY27" s="35">
        <v>0</v>
      </c>
      <c r="AZ27" s="35">
        <v>0</v>
      </c>
      <c r="BA27" s="35">
        <v>0</v>
      </c>
      <c r="BB27" s="35">
        <v>414.7</v>
      </c>
      <c r="BC27" s="35">
        <v>0</v>
      </c>
      <c r="BD27" s="35">
        <v>0</v>
      </c>
      <c r="BE27" s="24">
        <v>0</v>
      </c>
      <c r="BF27" s="24">
        <v>0</v>
      </c>
      <c r="BG27" s="35">
        <v>0</v>
      </c>
      <c r="BH27" s="24">
        <v>0</v>
      </c>
      <c r="BI27" s="24">
        <v>0</v>
      </c>
      <c r="BJ27" s="35">
        <v>0</v>
      </c>
      <c r="BK27" s="21">
        <f t="shared" si="16"/>
        <v>0</v>
      </c>
      <c r="BL27" s="21">
        <f t="shared" si="17"/>
        <v>0</v>
      </c>
      <c r="BM27" s="21">
        <f t="shared" si="18"/>
        <v>0.006</v>
      </c>
      <c r="BN27" s="25" t="e">
        <f t="shared" si="19"/>
        <v>#DIV/0!</v>
      </c>
      <c r="BO27" s="35">
        <v>0</v>
      </c>
      <c r="BP27" s="35">
        <v>0</v>
      </c>
      <c r="BQ27" s="35">
        <v>0.006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8"/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4">
        <v>0</v>
      </c>
      <c r="DA27" s="35">
        <v>0</v>
      </c>
      <c r="DB27" s="19">
        <f t="shared" si="20"/>
        <v>4347.9</v>
      </c>
      <c r="DC27" s="19">
        <f t="shared" si="21"/>
        <v>3132.12</v>
      </c>
      <c r="DD27" s="19">
        <f t="shared" si="22"/>
        <v>3139.714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8">
        <v>0</v>
      </c>
      <c r="DX27" s="26">
        <f t="shared" si="23"/>
        <v>0</v>
      </c>
      <c r="DY27" s="26">
        <f t="shared" si="24"/>
        <v>0</v>
      </c>
      <c r="DZ27" s="26">
        <f t="shared" si="25"/>
        <v>0</v>
      </c>
    </row>
    <row r="28" spans="2:130" ht="17.25">
      <c r="B28" s="28">
        <v>19</v>
      </c>
      <c r="C28" s="32" t="s">
        <v>77</v>
      </c>
      <c r="D28" s="46">
        <v>300</v>
      </c>
      <c r="E28" s="43">
        <v>0</v>
      </c>
      <c r="F28" s="19">
        <f t="shared" si="0"/>
        <v>4596.2</v>
      </c>
      <c r="G28" s="19">
        <f t="shared" si="1"/>
        <v>3281.1150000000002</v>
      </c>
      <c r="H28" s="19">
        <f t="shared" si="2"/>
        <v>3417.9970000000003</v>
      </c>
      <c r="I28" s="19">
        <f t="shared" si="3"/>
        <v>104.17181354509061</v>
      </c>
      <c r="J28" s="19">
        <f t="shared" si="4"/>
        <v>-138.39999999999964</v>
      </c>
      <c r="K28" s="19">
        <f t="shared" si="5"/>
        <v>-1749.2150000000004</v>
      </c>
      <c r="L28" s="27">
        <v>4457.8</v>
      </c>
      <c r="M28" s="27">
        <v>1668.782</v>
      </c>
      <c r="N28" s="21">
        <f t="shared" si="6"/>
        <v>335.1</v>
      </c>
      <c r="O28" s="21">
        <f t="shared" si="7"/>
        <v>211.115</v>
      </c>
      <c r="P28" s="21">
        <f t="shared" si="8"/>
        <v>347.99699999999996</v>
      </c>
      <c r="Q28" s="21">
        <f t="shared" si="26"/>
        <v>164.83764772754185</v>
      </c>
      <c r="R28" s="22">
        <f t="shared" si="9"/>
        <v>53.2</v>
      </c>
      <c r="S28" s="22">
        <f t="shared" si="10"/>
        <v>34.58</v>
      </c>
      <c r="T28" s="22">
        <f t="shared" si="11"/>
        <v>41.3</v>
      </c>
      <c r="U28" s="23">
        <f t="shared" si="12"/>
        <v>119.43319838056681</v>
      </c>
      <c r="V28" s="35">
        <v>0</v>
      </c>
      <c r="W28" s="35">
        <v>0</v>
      </c>
      <c r="X28" s="35">
        <v>0</v>
      </c>
      <c r="Y28" s="35" t="e">
        <f t="shared" si="13"/>
        <v>#DIV/0!</v>
      </c>
      <c r="Z28" s="34">
        <v>134</v>
      </c>
      <c r="AA28" s="35">
        <v>80.4</v>
      </c>
      <c r="AB28" s="35">
        <v>134.051</v>
      </c>
      <c r="AC28" s="24">
        <f t="shared" si="27"/>
        <v>166.73009950248755</v>
      </c>
      <c r="AD28" s="35">
        <v>53.2</v>
      </c>
      <c r="AE28" s="35">
        <v>34.58</v>
      </c>
      <c r="AF28" s="35">
        <v>41.3</v>
      </c>
      <c r="AG28" s="24">
        <f t="shared" si="14"/>
        <v>119.43319838056681</v>
      </c>
      <c r="AH28" s="35">
        <v>0</v>
      </c>
      <c r="AI28" s="35">
        <v>0</v>
      </c>
      <c r="AJ28" s="35">
        <v>0</v>
      </c>
      <c r="AK28" s="24" t="e">
        <f t="shared" si="15"/>
        <v>#DIV/0!</v>
      </c>
      <c r="AL28" s="35">
        <v>0</v>
      </c>
      <c r="AM28" s="35">
        <v>0</v>
      </c>
      <c r="AN28" s="35">
        <v>0</v>
      </c>
      <c r="AO28" s="24" t="e">
        <f t="shared" si="28"/>
        <v>#DIV/0!</v>
      </c>
      <c r="AP28" s="35">
        <v>0</v>
      </c>
      <c r="AQ28" s="37">
        <v>0</v>
      </c>
      <c r="AR28" s="35">
        <v>0</v>
      </c>
      <c r="AS28" s="24">
        <v>0</v>
      </c>
      <c r="AT28" s="24">
        <v>0</v>
      </c>
      <c r="AU28" s="37">
        <v>0</v>
      </c>
      <c r="AV28" s="35">
        <v>3500</v>
      </c>
      <c r="AW28" s="35">
        <v>3070</v>
      </c>
      <c r="AX28" s="35">
        <v>3070</v>
      </c>
      <c r="AY28" s="35">
        <v>0</v>
      </c>
      <c r="AZ28" s="35">
        <v>0</v>
      </c>
      <c r="BA28" s="35">
        <v>0</v>
      </c>
      <c r="BB28" s="35">
        <v>761.1</v>
      </c>
      <c r="BC28" s="35">
        <v>0</v>
      </c>
      <c r="BD28" s="35">
        <v>0</v>
      </c>
      <c r="BE28" s="24">
        <v>0</v>
      </c>
      <c r="BF28" s="24">
        <v>0</v>
      </c>
      <c r="BG28" s="35">
        <v>0</v>
      </c>
      <c r="BH28" s="24">
        <v>0</v>
      </c>
      <c r="BI28" s="24">
        <v>0</v>
      </c>
      <c r="BJ28" s="35">
        <v>0</v>
      </c>
      <c r="BK28" s="21">
        <f t="shared" si="16"/>
        <v>147.9</v>
      </c>
      <c r="BL28" s="21">
        <f t="shared" si="17"/>
        <v>96.135</v>
      </c>
      <c r="BM28" s="21">
        <f t="shared" si="18"/>
        <v>167.646</v>
      </c>
      <c r="BN28" s="25">
        <f t="shared" si="19"/>
        <v>174.3860196598533</v>
      </c>
      <c r="BO28" s="35">
        <v>147.9</v>
      </c>
      <c r="BP28" s="35">
        <v>96.135</v>
      </c>
      <c r="BQ28" s="35">
        <v>167.646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8"/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5</v>
      </c>
      <c r="CZ28" s="34">
        <v>0</v>
      </c>
      <c r="DA28" s="35">
        <v>0</v>
      </c>
      <c r="DB28" s="19">
        <f t="shared" si="20"/>
        <v>4596.2</v>
      </c>
      <c r="DC28" s="19">
        <f t="shared" si="21"/>
        <v>3281.1150000000002</v>
      </c>
      <c r="DD28" s="19">
        <f t="shared" si="22"/>
        <v>3417.9970000000003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8">
        <v>0</v>
      </c>
      <c r="DX28" s="26">
        <f t="shared" si="23"/>
        <v>0</v>
      </c>
      <c r="DY28" s="26">
        <f t="shared" si="24"/>
        <v>0</v>
      </c>
      <c r="DZ28" s="26">
        <f t="shared" si="25"/>
        <v>0</v>
      </c>
    </row>
    <row r="29" spans="2:130" ht="17.25">
      <c r="B29" s="28">
        <v>20</v>
      </c>
      <c r="C29" s="32" t="s">
        <v>78</v>
      </c>
      <c r="D29" s="46">
        <v>37.063</v>
      </c>
      <c r="E29" s="43">
        <v>0</v>
      </c>
      <c r="F29" s="19">
        <f t="shared" si="0"/>
        <v>3922.2</v>
      </c>
      <c r="G29" s="19">
        <f t="shared" si="1"/>
        <v>2884.5499999999997</v>
      </c>
      <c r="H29" s="19">
        <f t="shared" si="2"/>
        <v>2908.1730000000002</v>
      </c>
      <c r="I29" s="19">
        <f t="shared" si="3"/>
        <v>100.81894922951588</v>
      </c>
      <c r="J29" s="19">
        <f t="shared" si="4"/>
        <v>-172.19999999999982</v>
      </c>
      <c r="K29" s="19">
        <f t="shared" si="5"/>
        <v>-1432.0730000000003</v>
      </c>
      <c r="L29" s="27">
        <v>3750</v>
      </c>
      <c r="M29" s="27">
        <v>1476.1</v>
      </c>
      <c r="N29" s="21">
        <f t="shared" si="6"/>
        <v>307</v>
      </c>
      <c r="O29" s="21">
        <f t="shared" si="7"/>
        <v>192.55</v>
      </c>
      <c r="P29" s="21">
        <f t="shared" si="8"/>
        <v>216.173</v>
      </c>
      <c r="Q29" s="21">
        <f t="shared" si="26"/>
        <v>112.26850168787328</v>
      </c>
      <c r="R29" s="22">
        <f t="shared" si="9"/>
        <v>82.4</v>
      </c>
      <c r="S29" s="22">
        <f t="shared" si="10"/>
        <v>53.559999999999995</v>
      </c>
      <c r="T29" s="22">
        <f t="shared" si="11"/>
        <v>29.7</v>
      </c>
      <c r="U29" s="23">
        <f t="shared" si="12"/>
        <v>55.451829723674386</v>
      </c>
      <c r="V29" s="35">
        <v>18.5</v>
      </c>
      <c r="W29" s="35">
        <v>12.025</v>
      </c>
      <c r="X29" s="35">
        <v>21.9</v>
      </c>
      <c r="Y29" s="35">
        <f t="shared" si="13"/>
        <v>182.1205821205821</v>
      </c>
      <c r="Z29" s="34">
        <v>140</v>
      </c>
      <c r="AA29" s="35">
        <v>84</v>
      </c>
      <c r="AB29" s="35">
        <v>121.47</v>
      </c>
      <c r="AC29" s="24">
        <f t="shared" si="27"/>
        <v>144.60714285714283</v>
      </c>
      <c r="AD29" s="35">
        <v>63.9</v>
      </c>
      <c r="AE29" s="35">
        <v>41.535</v>
      </c>
      <c r="AF29" s="35">
        <v>7.8</v>
      </c>
      <c r="AG29" s="24">
        <f t="shared" si="14"/>
        <v>18.779342723004696</v>
      </c>
      <c r="AH29" s="35">
        <v>0</v>
      </c>
      <c r="AI29" s="35">
        <v>0</v>
      </c>
      <c r="AJ29" s="35">
        <v>0</v>
      </c>
      <c r="AK29" s="24" t="e">
        <f t="shared" si="15"/>
        <v>#DIV/0!</v>
      </c>
      <c r="AL29" s="35">
        <v>0</v>
      </c>
      <c r="AM29" s="35">
        <v>0</v>
      </c>
      <c r="AN29" s="35">
        <v>0</v>
      </c>
      <c r="AO29" s="24" t="e">
        <f t="shared" si="28"/>
        <v>#DIV/0!</v>
      </c>
      <c r="AP29" s="35">
        <v>0</v>
      </c>
      <c r="AQ29" s="37">
        <v>0</v>
      </c>
      <c r="AR29" s="35">
        <v>0</v>
      </c>
      <c r="AS29" s="24">
        <v>0</v>
      </c>
      <c r="AT29" s="24">
        <v>0</v>
      </c>
      <c r="AU29" s="37">
        <v>0</v>
      </c>
      <c r="AV29" s="35">
        <v>3500</v>
      </c>
      <c r="AW29" s="35">
        <v>2692</v>
      </c>
      <c r="AX29" s="35">
        <v>2692</v>
      </c>
      <c r="AY29" s="35">
        <v>0</v>
      </c>
      <c r="AZ29" s="35">
        <v>0</v>
      </c>
      <c r="BA29" s="35">
        <v>0</v>
      </c>
      <c r="BB29" s="35">
        <v>115.2</v>
      </c>
      <c r="BC29" s="35">
        <v>0</v>
      </c>
      <c r="BD29" s="35">
        <v>0</v>
      </c>
      <c r="BE29" s="24">
        <v>0</v>
      </c>
      <c r="BF29" s="24">
        <v>0</v>
      </c>
      <c r="BG29" s="35">
        <v>0</v>
      </c>
      <c r="BH29" s="24">
        <v>0</v>
      </c>
      <c r="BI29" s="24">
        <v>0</v>
      </c>
      <c r="BJ29" s="35">
        <v>0</v>
      </c>
      <c r="BK29" s="21">
        <f t="shared" si="16"/>
        <v>84.6</v>
      </c>
      <c r="BL29" s="21">
        <f t="shared" si="17"/>
        <v>54.99</v>
      </c>
      <c r="BM29" s="21">
        <f t="shared" si="18"/>
        <v>65.003</v>
      </c>
      <c r="BN29" s="25">
        <f t="shared" si="19"/>
        <v>118.20876523004182</v>
      </c>
      <c r="BO29" s="35">
        <v>84.6</v>
      </c>
      <c r="BP29" s="35">
        <v>54.99</v>
      </c>
      <c r="BQ29" s="35">
        <v>65.003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8"/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4">
        <v>0</v>
      </c>
      <c r="DA29" s="35">
        <v>0</v>
      </c>
      <c r="DB29" s="19">
        <f t="shared" si="20"/>
        <v>3922.2</v>
      </c>
      <c r="DC29" s="19">
        <f t="shared" si="21"/>
        <v>2884.5499999999997</v>
      </c>
      <c r="DD29" s="19">
        <f t="shared" si="22"/>
        <v>2908.1730000000002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8">
        <v>0</v>
      </c>
      <c r="DX29" s="26">
        <f t="shared" si="23"/>
        <v>0</v>
      </c>
      <c r="DY29" s="26">
        <f t="shared" si="24"/>
        <v>0</v>
      </c>
      <c r="DZ29" s="26">
        <f t="shared" si="25"/>
        <v>0</v>
      </c>
    </row>
    <row r="30" spans="2:130" ht="17.25">
      <c r="B30" s="28">
        <v>21</v>
      </c>
      <c r="C30" s="32" t="s">
        <v>79</v>
      </c>
      <c r="D30" s="46">
        <v>14.263</v>
      </c>
      <c r="E30" s="43">
        <v>0</v>
      </c>
      <c r="F30" s="19">
        <f t="shared" si="0"/>
        <v>5755.9</v>
      </c>
      <c r="G30" s="19">
        <f t="shared" si="1"/>
        <v>4079</v>
      </c>
      <c r="H30" s="19">
        <f t="shared" si="2"/>
        <v>4245.95</v>
      </c>
      <c r="I30" s="19">
        <f t="shared" si="3"/>
        <v>104.09291493012994</v>
      </c>
      <c r="J30" s="19">
        <f t="shared" si="4"/>
        <v>-565.8999999999996</v>
      </c>
      <c r="K30" s="19">
        <f t="shared" si="5"/>
        <v>-2453.04</v>
      </c>
      <c r="L30" s="27">
        <v>5190</v>
      </c>
      <c r="M30" s="27">
        <v>1792.91</v>
      </c>
      <c r="N30" s="21">
        <f t="shared" si="6"/>
        <v>1210</v>
      </c>
      <c r="O30" s="21">
        <f t="shared" si="7"/>
        <v>774</v>
      </c>
      <c r="P30" s="21">
        <f t="shared" si="8"/>
        <v>940.9499999999999</v>
      </c>
      <c r="Q30" s="21">
        <f t="shared" si="26"/>
        <v>121.56976744186045</v>
      </c>
      <c r="R30" s="22">
        <f t="shared" si="9"/>
        <v>220</v>
      </c>
      <c r="S30" s="22">
        <f t="shared" si="10"/>
        <v>143</v>
      </c>
      <c r="T30" s="22">
        <f t="shared" si="11"/>
        <v>175.35999999999999</v>
      </c>
      <c r="U30" s="23">
        <f t="shared" si="12"/>
        <v>122.62937062937063</v>
      </c>
      <c r="V30" s="35">
        <v>0</v>
      </c>
      <c r="W30" s="35">
        <v>0</v>
      </c>
      <c r="X30" s="35">
        <v>3.2</v>
      </c>
      <c r="Y30" s="35" t="e">
        <f t="shared" si="13"/>
        <v>#DIV/0!</v>
      </c>
      <c r="Z30" s="34">
        <v>350</v>
      </c>
      <c r="AA30" s="35">
        <v>210</v>
      </c>
      <c r="AB30" s="35">
        <v>296.44</v>
      </c>
      <c r="AC30" s="24">
        <f t="shared" si="27"/>
        <v>141.16190476190476</v>
      </c>
      <c r="AD30" s="35">
        <v>220</v>
      </c>
      <c r="AE30" s="35">
        <v>143</v>
      </c>
      <c r="AF30" s="35">
        <v>172.16</v>
      </c>
      <c r="AG30" s="24">
        <f t="shared" si="14"/>
        <v>120.39160839160839</v>
      </c>
      <c r="AH30" s="35">
        <v>50</v>
      </c>
      <c r="AI30" s="35">
        <v>37.5</v>
      </c>
      <c r="AJ30" s="35">
        <v>40</v>
      </c>
      <c r="AK30" s="24">
        <f t="shared" si="15"/>
        <v>106.66666666666667</v>
      </c>
      <c r="AL30" s="35">
        <v>0</v>
      </c>
      <c r="AM30" s="35">
        <v>0</v>
      </c>
      <c r="AN30" s="35">
        <v>0</v>
      </c>
      <c r="AO30" s="24" t="e">
        <f t="shared" si="28"/>
        <v>#DIV/0!</v>
      </c>
      <c r="AP30" s="35">
        <v>0</v>
      </c>
      <c r="AQ30" s="37">
        <v>0</v>
      </c>
      <c r="AR30" s="35">
        <v>0</v>
      </c>
      <c r="AS30" s="24">
        <v>0</v>
      </c>
      <c r="AT30" s="24">
        <v>0</v>
      </c>
      <c r="AU30" s="37">
        <v>0</v>
      </c>
      <c r="AV30" s="35">
        <v>4545.9</v>
      </c>
      <c r="AW30" s="35">
        <v>3305</v>
      </c>
      <c r="AX30" s="35">
        <v>3305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24">
        <v>0</v>
      </c>
      <c r="BF30" s="24">
        <v>0</v>
      </c>
      <c r="BG30" s="35">
        <v>0</v>
      </c>
      <c r="BH30" s="24">
        <v>0</v>
      </c>
      <c r="BI30" s="24">
        <v>0</v>
      </c>
      <c r="BJ30" s="35">
        <v>0</v>
      </c>
      <c r="BK30" s="21">
        <f t="shared" si="16"/>
        <v>590</v>
      </c>
      <c r="BL30" s="21">
        <f t="shared" si="17"/>
        <v>383.5</v>
      </c>
      <c r="BM30" s="21">
        <f t="shared" si="18"/>
        <v>429.15</v>
      </c>
      <c r="BN30" s="25">
        <f t="shared" si="19"/>
        <v>111.90352020860495</v>
      </c>
      <c r="BO30" s="35">
        <v>590</v>
      </c>
      <c r="BP30" s="35">
        <v>383.5</v>
      </c>
      <c r="BQ30" s="35">
        <v>429.15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0</v>
      </c>
      <c r="CG30" s="35">
        <v>0</v>
      </c>
      <c r="CH30" s="35">
        <v>0</v>
      </c>
      <c r="CI30" s="35">
        <v>0</v>
      </c>
      <c r="CJ30" s="38"/>
      <c r="CK30" s="35">
        <v>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4">
        <v>0</v>
      </c>
      <c r="DA30" s="35">
        <v>0</v>
      </c>
      <c r="DB30" s="19">
        <f t="shared" si="20"/>
        <v>5755.9</v>
      </c>
      <c r="DC30" s="19">
        <f t="shared" si="21"/>
        <v>4079</v>
      </c>
      <c r="DD30" s="19">
        <f t="shared" si="22"/>
        <v>4245.95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0</v>
      </c>
      <c r="DV30" s="35">
        <v>0</v>
      </c>
      <c r="DW30" s="38">
        <v>0</v>
      </c>
      <c r="DX30" s="26">
        <f t="shared" si="23"/>
        <v>0</v>
      </c>
      <c r="DY30" s="26">
        <f t="shared" si="24"/>
        <v>0</v>
      </c>
      <c r="DZ30" s="26">
        <f t="shared" si="25"/>
        <v>0</v>
      </c>
    </row>
    <row r="31" spans="2:130" ht="17.25">
      <c r="B31" s="28">
        <v>22</v>
      </c>
      <c r="C31" s="32" t="s">
        <v>80</v>
      </c>
      <c r="D31" s="46">
        <v>377.0054</v>
      </c>
      <c r="E31" s="43">
        <v>0</v>
      </c>
      <c r="F31" s="19">
        <f t="shared" si="0"/>
        <v>5489</v>
      </c>
      <c r="G31" s="19">
        <f t="shared" si="1"/>
        <v>3843.96</v>
      </c>
      <c r="H31" s="19">
        <f t="shared" si="2"/>
        <v>3808.179</v>
      </c>
      <c r="I31" s="19">
        <f t="shared" si="3"/>
        <v>99.06916305060408</v>
      </c>
      <c r="J31" s="19">
        <f t="shared" si="4"/>
        <v>-864.5</v>
      </c>
      <c r="K31" s="19">
        <f t="shared" si="5"/>
        <v>-2184.428</v>
      </c>
      <c r="L31" s="27">
        <v>4624.5</v>
      </c>
      <c r="M31" s="27">
        <v>1623.751</v>
      </c>
      <c r="N31" s="21">
        <f t="shared" si="6"/>
        <v>1361.6</v>
      </c>
      <c r="O31" s="21">
        <f t="shared" si="7"/>
        <v>812.96</v>
      </c>
      <c r="P31" s="21">
        <f t="shared" si="8"/>
        <v>777.179</v>
      </c>
      <c r="Q31" s="21">
        <f t="shared" si="26"/>
        <v>95.59867644164534</v>
      </c>
      <c r="R31" s="22">
        <f t="shared" si="9"/>
        <v>350</v>
      </c>
      <c r="S31" s="22">
        <f t="shared" si="10"/>
        <v>227.5</v>
      </c>
      <c r="T31" s="22">
        <f t="shared" si="11"/>
        <v>238.756</v>
      </c>
      <c r="U31" s="23">
        <f t="shared" si="12"/>
        <v>104.9476923076923</v>
      </c>
      <c r="V31" s="35">
        <v>25</v>
      </c>
      <c r="W31" s="35">
        <v>16.25</v>
      </c>
      <c r="X31" s="35">
        <v>30.706</v>
      </c>
      <c r="Y31" s="35">
        <f t="shared" si="13"/>
        <v>188.96</v>
      </c>
      <c r="Z31" s="34">
        <v>460</v>
      </c>
      <c r="AA31" s="35">
        <v>276</v>
      </c>
      <c r="AB31" s="35">
        <v>281.066</v>
      </c>
      <c r="AC31" s="24">
        <f t="shared" si="27"/>
        <v>101.8355072463768</v>
      </c>
      <c r="AD31" s="35">
        <v>325</v>
      </c>
      <c r="AE31" s="35">
        <v>211.25</v>
      </c>
      <c r="AF31" s="35">
        <v>208.05</v>
      </c>
      <c r="AG31" s="24">
        <f t="shared" si="14"/>
        <v>98.48520710059172</v>
      </c>
      <c r="AH31" s="35">
        <v>90</v>
      </c>
      <c r="AI31" s="35">
        <v>67.5</v>
      </c>
      <c r="AJ31" s="35">
        <v>61</v>
      </c>
      <c r="AK31" s="24">
        <f t="shared" si="15"/>
        <v>90.37037037037037</v>
      </c>
      <c r="AL31" s="35">
        <v>0</v>
      </c>
      <c r="AM31" s="35">
        <v>0</v>
      </c>
      <c r="AN31" s="35">
        <v>0</v>
      </c>
      <c r="AO31" s="24" t="e">
        <f t="shared" si="28"/>
        <v>#DIV/0!</v>
      </c>
      <c r="AP31" s="35">
        <v>0</v>
      </c>
      <c r="AQ31" s="37">
        <v>0</v>
      </c>
      <c r="AR31" s="35">
        <v>0</v>
      </c>
      <c r="AS31" s="24">
        <v>0</v>
      </c>
      <c r="AT31" s="24">
        <v>0</v>
      </c>
      <c r="AU31" s="37">
        <v>0</v>
      </c>
      <c r="AV31" s="35">
        <v>3500</v>
      </c>
      <c r="AW31" s="35">
        <v>3031</v>
      </c>
      <c r="AX31" s="35">
        <v>3031</v>
      </c>
      <c r="AY31" s="35">
        <v>0</v>
      </c>
      <c r="AZ31" s="35">
        <v>0</v>
      </c>
      <c r="BA31" s="35">
        <v>0</v>
      </c>
      <c r="BB31" s="35">
        <v>627.4</v>
      </c>
      <c r="BC31" s="35">
        <v>0</v>
      </c>
      <c r="BD31" s="35">
        <v>0</v>
      </c>
      <c r="BE31" s="24">
        <v>0</v>
      </c>
      <c r="BF31" s="24">
        <v>0</v>
      </c>
      <c r="BG31" s="35">
        <v>0</v>
      </c>
      <c r="BH31" s="24">
        <v>0</v>
      </c>
      <c r="BI31" s="24">
        <v>0</v>
      </c>
      <c r="BJ31" s="35">
        <v>0</v>
      </c>
      <c r="BK31" s="21">
        <f t="shared" si="16"/>
        <v>268</v>
      </c>
      <c r="BL31" s="21">
        <f t="shared" si="17"/>
        <v>174.2</v>
      </c>
      <c r="BM31" s="21">
        <f t="shared" si="18"/>
        <v>193.357</v>
      </c>
      <c r="BN31" s="25">
        <f t="shared" si="19"/>
        <v>110.99712973593572</v>
      </c>
      <c r="BO31" s="35">
        <v>268</v>
      </c>
      <c r="BP31" s="35">
        <v>174.2</v>
      </c>
      <c r="BQ31" s="35">
        <v>193.357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v>0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0</v>
      </c>
      <c r="CG31" s="35">
        <v>0</v>
      </c>
      <c r="CH31" s="35">
        <v>0</v>
      </c>
      <c r="CI31" s="35">
        <v>0</v>
      </c>
      <c r="CJ31" s="38"/>
      <c r="CK31" s="35">
        <v>0</v>
      </c>
      <c r="CL31" s="35">
        <v>0</v>
      </c>
      <c r="CM31" s="35">
        <v>3</v>
      </c>
      <c r="CN31" s="35">
        <v>0</v>
      </c>
      <c r="CO31" s="35">
        <v>0</v>
      </c>
      <c r="CP31" s="35">
        <v>0</v>
      </c>
      <c r="CQ31" s="35">
        <v>0</v>
      </c>
      <c r="CR31" s="35">
        <v>0</v>
      </c>
      <c r="CS31" s="35">
        <v>0</v>
      </c>
      <c r="CT31" s="35">
        <v>0</v>
      </c>
      <c r="CU31" s="35">
        <v>0</v>
      </c>
      <c r="CV31" s="35">
        <v>0</v>
      </c>
      <c r="CW31" s="35">
        <v>193.6</v>
      </c>
      <c r="CX31" s="35">
        <v>67.76</v>
      </c>
      <c r="CY31" s="35">
        <v>0</v>
      </c>
      <c r="CZ31" s="34">
        <v>0</v>
      </c>
      <c r="DA31" s="35">
        <v>0</v>
      </c>
      <c r="DB31" s="19">
        <f t="shared" si="20"/>
        <v>5489</v>
      </c>
      <c r="DC31" s="19">
        <f t="shared" si="21"/>
        <v>3843.96</v>
      </c>
      <c r="DD31" s="19">
        <f t="shared" si="22"/>
        <v>3808.179</v>
      </c>
      <c r="DE31" s="35">
        <v>0</v>
      </c>
      <c r="DF31" s="35">
        <v>0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0</v>
      </c>
      <c r="DV31" s="35">
        <v>0</v>
      </c>
      <c r="DW31" s="38">
        <v>0</v>
      </c>
      <c r="DX31" s="26">
        <f t="shared" si="23"/>
        <v>0</v>
      </c>
      <c r="DY31" s="26">
        <f t="shared" si="24"/>
        <v>0</v>
      </c>
      <c r="DZ31" s="26">
        <f t="shared" si="25"/>
        <v>0</v>
      </c>
    </row>
    <row r="32" spans="2:130" ht="17.25">
      <c r="B32" s="28">
        <v>23</v>
      </c>
      <c r="C32" s="32" t="s">
        <v>81</v>
      </c>
      <c r="D32" s="46">
        <v>0</v>
      </c>
      <c r="E32" s="43">
        <v>0</v>
      </c>
      <c r="F32" s="19">
        <f t="shared" si="0"/>
        <v>4507.9</v>
      </c>
      <c r="G32" s="19">
        <f t="shared" si="1"/>
        <v>3336.35</v>
      </c>
      <c r="H32" s="19">
        <f t="shared" si="2"/>
        <v>3388.742</v>
      </c>
      <c r="I32" s="19">
        <f t="shared" si="3"/>
        <v>101.57033884334679</v>
      </c>
      <c r="J32" s="19">
        <f t="shared" si="4"/>
        <v>-811.5999999999995</v>
      </c>
      <c r="K32" s="19">
        <f t="shared" si="5"/>
        <v>-1916.6820000000002</v>
      </c>
      <c r="L32" s="27">
        <v>3696.3</v>
      </c>
      <c r="M32" s="27">
        <v>1472.06</v>
      </c>
      <c r="N32" s="21">
        <f t="shared" si="6"/>
        <v>211</v>
      </c>
      <c r="O32" s="21">
        <f t="shared" si="7"/>
        <v>129.35</v>
      </c>
      <c r="P32" s="21">
        <f t="shared" si="8"/>
        <v>181.74200000000002</v>
      </c>
      <c r="Q32" s="21">
        <f t="shared" si="26"/>
        <v>140.50405875531507</v>
      </c>
      <c r="R32" s="22">
        <f t="shared" si="9"/>
        <v>25</v>
      </c>
      <c r="S32" s="22">
        <f t="shared" si="10"/>
        <v>16.25</v>
      </c>
      <c r="T32" s="22">
        <f t="shared" si="11"/>
        <v>29.842</v>
      </c>
      <c r="U32" s="23">
        <f t="shared" si="12"/>
        <v>183.6430769230769</v>
      </c>
      <c r="V32" s="35">
        <v>0</v>
      </c>
      <c r="W32" s="35">
        <v>0</v>
      </c>
      <c r="X32" s="35">
        <v>0</v>
      </c>
      <c r="Y32" s="35" t="e">
        <f t="shared" si="13"/>
        <v>#DIV/0!</v>
      </c>
      <c r="Z32" s="34">
        <v>156</v>
      </c>
      <c r="AA32" s="35">
        <v>93.6</v>
      </c>
      <c r="AB32" s="35">
        <v>121.9</v>
      </c>
      <c r="AC32" s="24">
        <f t="shared" si="27"/>
        <v>130.23504273504273</v>
      </c>
      <c r="AD32" s="35">
        <v>25</v>
      </c>
      <c r="AE32" s="35">
        <v>16.25</v>
      </c>
      <c r="AF32" s="35">
        <v>29.842</v>
      </c>
      <c r="AG32" s="24">
        <f t="shared" si="14"/>
        <v>183.6430769230769</v>
      </c>
      <c r="AH32" s="35">
        <v>0</v>
      </c>
      <c r="AI32" s="35">
        <v>0</v>
      </c>
      <c r="AJ32" s="35">
        <v>0</v>
      </c>
      <c r="AK32" s="24" t="e">
        <f t="shared" si="15"/>
        <v>#DIV/0!</v>
      </c>
      <c r="AL32" s="35">
        <v>0</v>
      </c>
      <c r="AM32" s="35">
        <v>0</v>
      </c>
      <c r="AN32" s="35">
        <v>0</v>
      </c>
      <c r="AO32" s="24" t="e">
        <f t="shared" si="28"/>
        <v>#DIV/0!</v>
      </c>
      <c r="AP32" s="35">
        <v>0</v>
      </c>
      <c r="AQ32" s="37">
        <v>0</v>
      </c>
      <c r="AR32" s="35">
        <v>0</v>
      </c>
      <c r="AS32" s="24">
        <v>0</v>
      </c>
      <c r="AT32" s="24">
        <v>0</v>
      </c>
      <c r="AU32" s="37">
        <v>0</v>
      </c>
      <c r="AV32" s="35">
        <v>3500</v>
      </c>
      <c r="AW32" s="35">
        <v>3207</v>
      </c>
      <c r="AX32" s="35">
        <v>3207</v>
      </c>
      <c r="AY32" s="35">
        <v>0</v>
      </c>
      <c r="AZ32" s="35">
        <v>0</v>
      </c>
      <c r="BA32" s="35">
        <v>0</v>
      </c>
      <c r="BB32" s="35">
        <v>796.9</v>
      </c>
      <c r="BC32" s="35">
        <v>0</v>
      </c>
      <c r="BD32" s="35">
        <v>0</v>
      </c>
      <c r="BE32" s="24">
        <v>0</v>
      </c>
      <c r="BF32" s="24">
        <v>0</v>
      </c>
      <c r="BG32" s="35">
        <v>0</v>
      </c>
      <c r="BH32" s="24">
        <v>0</v>
      </c>
      <c r="BI32" s="24">
        <v>0</v>
      </c>
      <c r="BJ32" s="35">
        <v>0</v>
      </c>
      <c r="BK32" s="21">
        <f t="shared" si="16"/>
        <v>30</v>
      </c>
      <c r="BL32" s="21">
        <f t="shared" si="17"/>
        <v>19.5</v>
      </c>
      <c r="BM32" s="21">
        <f t="shared" si="18"/>
        <v>30</v>
      </c>
      <c r="BN32" s="25">
        <f t="shared" si="19"/>
        <v>153.84615384615387</v>
      </c>
      <c r="BO32" s="35">
        <v>30</v>
      </c>
      <c r="BP32" s="35">
        <v>19.5</v>
      </c>
      <c r="BQ32" s="35">
        <v>30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35">
        <v>0</v>
      </c>
      <c r="CH32" s="35">
        <v>0</v>
      </c>
      <c r="CI32" s="35">
        <v>0</v>
      </c>
      <c r="CJ32" s="38"/>
      <c r="CK32" s="35">
        <v>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0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4">
        <v>0</v>
      </c>
      <c r="DA32" s="35">
        <v>0</v>
      </c>
      <c r="DB32" s="19">
        <f t="shared" si="20"/>
        <v>4507.9</v>
      </c>
      <c r="DC32" s="19">
        <f t="shared" si="21"/>
        <v>3336.35</v>
      </c>
      <c r="DD32" s="19">
        <f t="shared" si="22"/>
        <v>3388.742</v>
      </c>
      <c r="DE32" s="35">
        <v>0</v>
      </c>
      <c r="DF32" s="35">
        <v>0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8">
        <v>0</v>
      </c>
      <c r="DX32" s="26">
        <f t="shared" si="23"/>
        <v>0</v>
      </c>
      <c r="DY32" s="26">
        <f t="shared" si="24"/>
        <v>0</v>
      </c>
      <c r="DZ32" s="26">
        <f t="shared" si="25"/>
        <v>0</v>
      </c>
    </row>
    <row r="33" spans="2:130" ht="17.25">
      <c r="B33" s="28">
        <v>24</v>
      </c>
      <c r="C33" s="32" t="s">
        <v>82</v>
      </c>
      <c r="D33" s="46">
        <v>0.532</v>
      </c>
      <c r="E33" s="43">
        <v>0</v>
      </c>
      <c r="F33" s="19">
        <f t="shared" si="0"/>
        <v>4952.6</v>
      </c>
      <c r="G33" s="19">
        <f t="shared" si="1"/>
        <v>3543.8</v>
      </c>
      <c r="H33" s="19">
        <f t="shared" si="2"/>
        <v>3610.361</v>
      </c>
      <c r="I33" s="19">
        <f t="shared" si="3"/>
        <v>101.87823804955131</v>
      </c>
      <c r="J33" s="19">
        <f t="shared" si="4"/>
        <v>-900.5000000000005</v>
      </c>
      <c r="K33" s="19">
        <f t="shared" si="5"/>
        <v>-1921.8239999999998</v>
      </c>
      <c r="L33" s="27">
        <v>4052.1</v>
      </c>
      <c r="M33" s="27">
        <v>1688.537</v>
      </c>
      <c r="N33" s="21">
        <f t="shared" si="6"/>
        <v>581</v>
      </c>
      <c r="O33" s="21">
        <f t="shared" si="7"/>
        <v>370.8</v>
      </c>
      <c r="P33" s="21">
        <f t="shared" si="8"/>
        <v>437.361</v>
      </c>
      <c r="Q33" s="21">
        <f t="shared" si="26"/>
        <v>117.95064724919094</v>
      </c>
      <c r="R33" s="22">
        <f t="shared" si="9"/>
        <v>120</v>
      </c>
      <c r="S33" s="22">
        <f t="shared" si="10"/>
        <v>78</v>
      </c>
      <c r="T33" s="22">
        <f t="shared" si="11"/>
        <v>90.112</v>
      </c>
      <c r="U33" s="23">
        <f t="shared" si="12"/>
        <v>115.52820512820512</v>
      </c>
      <c r="V33" s="35">
        <v>0</v>
      </c>
      <c r="W33" s="35">
        <v>0</v>
      </c>
      <c r="X33" s="35">
        <v>0.112</v>
      </c>
      <c r="Y33" s="35" t="e">
        <f t="shared" si="13"/>
        <v>#DIV/0!</v>
      </c>
      <c r="Z33" s="34">
        <v>173</v>
      </c>
      <c r="AA33" s="35">
        <v>103.8</v>
      </c>
      <c r="AB33" s="35">
        <v>130</v>
      </c>
      <c r="AC33" s="24">
        <f t="shared" si="27"/>
        <v>125.2408477842004</v>
      </c>
      <c r="AD33" s="35">
        <v>120</v>
      </c>
      <c r="AE33" s="35">
        <v>78</v>
      </c>
      <c r="AF33" s="35">
        <v>90</v>
      </c>
      <c r="AG33" s="24">
        <f t="shared" si="14"/>
        <v>115.38461538461537</v>
      </c>
      <c r="AH33" s="35">
        <v>18</v>
      </c>
      <c r="AI33" s="35">
        <v>13.5</v>
      </c>
      <c r="AJ33" s="35">
        <v>14</v>
      </c>
      <c r="AK33" s="24">
        <f t="shared" si="15"/>
        <v>103.7037037037037</v>
      </c>
      <c r="AL33" s="35">
        <v>0</v>
      </c>
      <c r="AM33" s="35">
        <v>0</v>
      </c>
      <c r="AN33" s="35">
        <v>0</v>
      </c>
      <c r="AO33" s="24" t="e">
        <f t="shared" si="28"/>
        <v>#DIV/0!</v>
      </c>
      <c r="AP33" s="35">
        <v>0</v>
      </c>
      <c r="AQ33" s="37">
        <v>0</v>
      </c>
      <c r="AR33" s="35">
        <v>0</v>
      </c>
      <c r="AS33" s="24">
        <v>0</v>
      </c>
      <c r="AT33" s="24">
        <v>0</v>
      </c>
      <c r="AU33" s="37">
        <v>0</v>
      </c>
      <c r="AV33" s="35">
        <v>3500</v>
      </c>
      <c r="AW33" s="35">
        <v>3173</v>
      </c>
      <c r="AX33" s="35">
        <v>3173</v>
      </c>
      <c r="AY33" s="35">
        <v>0</v>
      </c>
      <c r="AZ33" s="35">
        <v>0</v>
      </c>
      <c r="BA33" s="35">
        <v>0</v>
      </c>
      <c r="BB33" s="35">
        <v>871.6</v>
      </c>
      <c r="BC33" s="35">
        <v>0</v>
      </c>
      <c r="BD33" s="35">
        <v>0</v>
      </c>
      <c r="BE33" s="24">
        <v>0</v>
      </c>
      <c r="BF33" s="24">
        <v>0</v>
      </c>
      <c r="BG33" s="35">
        <v>0</v>
      </c>
      <c r="BH33" s="24">
        <v>0</v>
      </c>
      <c r="BI33" s="24">
        <v>0</v>
      </c>
      <c r="BJ33" s="35">
        <v>0</v>
      </c>
      <c r="BK33" s="21">
        <f t="shared" si="16"/>
        <v>270</v>
      </c>
      <c r="BL33" s="21">
        <f t="shared" si="17"/>
        <v>175.5</v>
      </c>
      <c r="BM33" s="21">
        <f t="shared" si="18"/>
        <v>203.249</v>
      </c>
      <c r="BN33" s="25">
        <f t="shared" si="19"/>
        <v>115.811396011396</v>
      </c>
      <c r="BO33" s="35">
        <v>150</v>
      </c>
      <c r="BP33" s="35">
        <v>97.5</v>
      </c>
      <c r="BQ33" s="35">
        <v>83.249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120</v>
      </c>
      <c r="BY33" s="35">
        <v>78</v>
      </c>
      <c r="BZ33" s="35">
        <v>120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8"/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4">
        <v>0</v>
      </c>
      <c r="DA33" s="35">
        <v>0</v>
      </c>
      <c r="DB33" s="19">
        <f t="shared" si="20"/>
        <v>4952.6</v>
      </c>
      <c r="DC33" s="19">
        <f t="shared" si="21"/>
        <v>3543.8</v>
      </c>
      <c r="DD33" s="19">
        <f t="shared" si="22"/>
        <v>3610.361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8">
        <v>0</v>
      </c>
      <c r="DX33" s="26">
        <f t="shared" si="23"/>
        <v>0</v>
      </c>
      <c r="DY33" s="26">
        <f t="shared" si="24"/>
        <v>0</v>
      </c>
      <c r="DZ33" s="26">
        <f t="shared" si="25"/>
        <v>0</v>
      </c>
    </row>
    <row r="34" spans="2:130" ht="17.25">
      <c r="B34" s="28">
        <v>25</v>
      </c>
      <c r="C34" s="32" t="s">
        <v>83</v>
      </c>
      <c r="D34" s="46">
        <v>101.115</v>
      </c>
      <c r="E34" s="43">
        <v>280.287</v>
      </c>
      <c r="F34" s="19">
        <f t="shared" si="0"/>
        <v>6023</v>
      </c>
      <c r="G34" s="19">
        <f t="shared" si="1"/>
        <v>4197.2</v>
      </c>
      <c r="H34" s="19">
        <f t="shared" si="2"/>
        <v>4003.629</v>
      </c>
      <c r="I34" s="19">
        <f t="shared" si="3"/>
        <v>95.38809206137425</v>
      </c>
      <c r="J34" s="19">
        <f t="shared" si="4"/>
        <v>7412.5</v>
      </c>
      <c r="K34" s="19">
        <f t="shared" si="5"/>
        <v>-2404.582</v>
      </c>
      <c r="L34" s="27">
        <v>13435.5</v>
      </c>
      <c r="M34" s="27">
        <v>1599.047</v>
      </c>
      <c r="N34" s="21">
        <f t="shared" si="6"/>
        <v>1800.5</v>
      </c>
      <c r="O34" s="21">
        <f t="shared" si="7"/>
        <v>1149.2</v>
      </c>
      <c r="P34" s="21">
        <f t="shared" si="8"/>
        <v>955.629</v>
      </c>
      <c r="Q34" s="21">
        <f t="shared" si="26"/>
        <v>83.15602158022972</v>
      </c>
      <c r="R34" s="22">
        <f t="shared" si="9"/>
        <v>580</v>
      </c>
      <c r="S34" s="22">
        <f t="shared" si="10"/>
        <v>377</v>
      </c>
      <c r="T34" s="22">
        <f t="shared" si="11"/>
        <v>322.173</v>
      </c>
      <c r="U34" s="23">
        <f t="shared" si="12"/>
        <v>85.45702917771884</v>
      </c>
      <c r="V34" s="35">
        <v>0</v>
      </c>
      <c r="W34" s="35">
        <v>0</v>
      </c>
      <c r="X34" s="35">
        <v>0.39</v>
      </c>
      <c r="Y34" s="35" t="e">
        <f t="shared" si="13"/>
        <v>#DIV/0!</v>
      </c>
      <c r="Z34" s="34">
        <v>458.5</v>
      </c>
      <c r="AA34" s="35">
        <v>275.1</v>
      </c>
      <c r="AB34" s="35">
        <v>122.42</v>
      </c>
      <c r="AC34" s="24">
        <f t="shared" si="27"/>
        <v>44.50018175209014</v>
      </c>
      <c r="AD34" s="35">
        <v>580</v>
      </c>
      <c r="AE34" s="35">
        <v>377</v>
      </c>
      <c r="AF34" s="35">
        <v>321.783</v>
      </c>
      <c r="AG34" s="24">
        <f t="shared" si="14"/>
        <v>85.35358090185676</v>
      </c>
      <c r="AH34" s="35">
        <v>18</v>
      </c>
      <c r="AI34" s="35">
        <v>13.5</v>
      </c>
      <c r="AJ34" s="35">
        <v>18</v>
      </c>
      <c r="AK34" s="24">
        <f t="shared" si="15"/>
        <v>133.33333333333331</v>
      </c>
      <c r="AL34" s="35">
        <v>0</v>
      </c>
      <c r="AM34" s="35">
        <v>0</v>
      </c>
      <c r="AN34" s="35">
        <v>0</v>
      </c>
      <c r="AO34" s="24" t="e">
        <f t="shared" si="28"/>
        <v>#DIV/0!</v>
      </c>
      <c r="AP34" s="35">
        <v>0</v>
      </c>
      <c r="AQ34" s="37">
        <v>0</v>
      </c>
      <c r="AR34" s="35">
        <v>0</v>
      </c>
      <c r="AS34" s="24">
        <v>0</v>
      </c>
      <c r="AT34" s="24">
        <v>0</v>
      </c>
      <c r="AU34" s="37">
        <v>0</v>
      </c>
      <c r="AV34" s="35">
        <v>3500</v>
      </c>
      <c r="AW34" s="35">
        <v>3048</v>
      </c>
      <c r="AX34" s="35">
        <v>3048</v>
      </c>
      <c r="AY34" s="35">
        <v>0</v>
      </c>
      <c r="AZ34" s="35">
        <v>0</v>
      </c>
      <c r="BA34" s="35">
        <v>0</v>
      </c>
      <c r="BB34" s="35">
        <v>722.5</v>
      </c>
      <c r="BC34" s="35">
        <v>0</v>
      </c>
      <c r="BD34" s="35">
        <v>0</v>
      </c>
      <c r="BE34" s="24">
        <v>0</v>
      </c>
      <c r="BF34" s="24">
        <v>0</v>
      </c>
      <c r="BG34" s="35">
        <v>0</v>
      </c>
      <c r="BH34" s="24">
        <v>0</v>
      </c>
      <c r="BI34" s="24">
        <v>0</v>
      </c>
      <c r="BJ34" s="35">
        <v>0</v>
      </c>
      <c r="BK34" s="21">
        <f t="shared" si="16"/>
        <v>744</v>
      </c>
      <c r="BL34" s="21">
        <f t="shared" si="17"/>
        <v>483.6</v>
      </c>
      <c r="BM34" s="21">
        <f t="shared" si="18"/>
        <v>493.036</v>
      </c>
      <c r="BN34" s="25">
        <f t="shared" si="19"/>
        <v>101.9511993382961</v>
      </c>
      <c r="BO34" s="35">
        <v>744</v>
      </c>
      <c r="BP34" s="35">
        <v>483.6</v>
      </c>
      <c r="BQ34" s="35">
        <v>492.667</v>
      </c>
      <c r="BR34" s="35">
        <v>0</v>
      </c>
      <c r="BS34" s="35">
        <v>0</v>
      </c>
      <c r="BT34" s="35">
        <v>0.369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8"/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4">
        <v>0</v>
      </c>
      <c r="DA34" s="35">
        <v>0</v>
      </c>
      <c r="DB34" s="19">
        <f t="shared" si="20"/>
        <v>6023</v>
      </c>
      <c r="DC34" s="19">
        <f t="shared" si="21"/>
        <v>4197.2</v>
      </c>
      <c r="DD34" s="19">
        <f t="shared" si="22"/>
        <v>4003.629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8">
        <v>0</v>
      </c>
      <c r="DX34" s="26">
        <f t="shared" si="23"/>
        <v>0</v>
      </c>
      <c r="DY34" s="26">
        <f t="shared" si="24"/>
        <v>0</v>
      </c>
      <c r="DZ34" s="26">
        <f t="shared" si="25"/>
        <v>0</v>
      </c>
    </row>
    <row r="35" spans="2:130" ht="17.25">
      <c r="B35" s="28">
        <v>26</v>
      </c>
      <c r="C35" s="32" t="s">
        <v>84</v>
      </c>
      <c r="D35" s="46">
        <v>0.0145</v>
      </c>
      <c r="E35" s="43">
        <v>49.983</v>
      </c>
      <c r="F35" s="19">
        <f t="shared" si="0"/>
        <v>4292.2</v>
      </c>
      <c r="G35" s="19">
        <f t="shared" si="1"/>
        <v>3099.77</v>
      </c>
      <c r="H35" s="19">
        <f t="shared" si="2"/>
        <v>3121.1780000000003</v>
      </c>
      <c r="I35" s="19">
        <f t="shared" si="3"/>
        <v>100.69063188559153</v>
      </c>
      <c r="J35" s="19">
        <f t="shared" si="4"/>
        <v>-14.199999999999818</v>
      </c>
      <c r="K35" s="19">
        <f t="shared" si="5"/>
        <v>-1635.7780000000002</v>
      </c>
      <c r="L35" s="27">
        <v>4278</v>
      </c>
      <c r="M35" s="27">
        <v>1485.4</v>
      </c>
      <c r="N35" s="21">
        <f t="shared" si="6"/>
        <v>231.29999999999998</v>
      </c>
      <c r="O35" s="21">
        <f t="shared" si="7"/>
        <v>146.77</v>
      </c>
      <c r="P35" s="21">
        <f t="shared" si="8"/>
        <v>168.178</v>
      </c>
      <c r="Q35" s="21">
        <f t="shared" si="26"/>
        <v>114.58608707501531</v>
      </c>
      <c r="R35" s="22">
        <f t="shared" si="9"/>
        <v>98</v>
      </c>
      <c r="S35" s="22">
        <f t="shared" si="10"/>
        <v>63.7</v>
      </c>
      <c r="T35" s="22">
        <f t="shared" si="11"/>
        <v>64.078</v>
      </c>
      <c r="U35" s="23">
        <f t="shared" si="12"/>
        <v>100.59340659340658</v>
      </c>
      <c r="V35" s="35">
        <v>0</v>
      </c>
      <c r="W35" s="35">
        <v>0</v>
      </c>
      <c r="X35" s="35">
        <v>0</v>
      </c>
      <c r="Y35" s="35" t="e">
        <f t="shared" si="13"/>
        <v>#DIV/0!</v>
      </c>
      <c r="Z35" s="34">
        <v>78.7</v>
      </c>
      <c r="AA35" s="35">
        <v>47.22</v>
      </c>
      <c r="AB35" s="35">
        <v>59.7</v>
      </c>
      <c r="AC35" s="24">
        <f t="shared" si="27"/>
        <v>126.4294790343075</v>
      </c>
      <c r="AD35" s="35">
        <v>98</v>
      </c>
      <c r="AE35" s="35">
        <v>63.7</v>
      </c>
      <c r="AF35" s="35">
        <v>64.078</v>
      </c>
      <c r="AG35" s="24">
        <f t="shared" si="14"/>
        <v>100.59340659340658</v>
      </c>
      <c r="AH35" s="35">
        <v>3.6</v>
      </c>
      <c r="AI35" s="35">
        <v>2.7</v>
      </c>
      <c r="AJ35" s="35">
        <v>3.6</v>
      </c>
      <c r="AK35" s="24">
        <f t="shared" si="15"/>
        <v>133.33333333333331</v>
      </c>
      <c r="AL35" s="35">
        <v>0</v>
      </c>
      <c r="AM35" s="35">
        <v>0</v>
      </c>
      <c r="AN35" s="35">
        <v>0</v>
      </c>
      <c r="AO35" s="24" t="e">
        <f t="shared" si="28"/>
        <v>#DIV/0!</v>
      </c>
      <c r="AP35" s="35">
        <v>0</v>
      </c>
      <c r="AQ35" s="37">
        <v>0</v>
      </c>
      <c r="AR35" s="35">
        <v>0</v>
      </c>
      <c r="AS35" s="24">
        <v>0</v>
      </c>
      <c r="AT35" s="24">
        <v>0</v>
      </c>
      <c r="AU35" s="37">
        <v>0</v>
      </c>
      <c r="AV35" s="35">
        <v>3500</v>
      </c>
      <c r="AW35" s="35">
        <v>2953</v>
      </c>
      <c r="AX35" s="35">
        <v>2953</v>
      </c>
      <c r="AY35" s="35">
        <v>0</v>
      </c>
      <c r="AZ35" s="35">
        <v>0</v>
      </c>
      <c r="BA35" s="35">
        <v>0</v>
      </c>
      <c r="BB35" s="35">
        <v>560.9</v>
      </c>
      <c r="BC35" s="35">
        <v>0</v>
      </c>
      <c r="BD35" s="35">
        <v>0</v>
      </c>
      <c r="BE35" s="24">
        <v>0</v>
      </c>
      <c r="BF35" s="24">
        <v>0</v>
      </c>
      <c r="BG35" s="35">
        <v>0</v>
      </c>
      <c r="BH35" s="24">
        <v>0</v>
      </c>
      <c r="BI35" s="24">
        <v>0</v>
      </c>
      <c r="BJ35" s="35">
        <v>0</v>
      </c>
      <c r="BK35" s="21">
        <f t="shared" si="16"/>
        <v>51</v>
      </c>
      <c r="BL35" s="21">
        <f t="shared" si="17"/>
        <v>33.15</v>
      </c>
      <c r="BM35" s="21">
        <f t="shared" si="18"/>
        <v>40.8</v>
      </c>
      <c r="BN35" s="25">
        <f t="shared" si="19"/>
        <v>123.07692307692308</v>
      </c>
      <c r="BO35" s="35">
        <v>51</v>
      </c>
      <c r="BP35" s="35">
        <v>33.15</v>
      </c>
      <c r="BQ35" s="35">
        <v>40.8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8"/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4">
        <v>0</v>
      </c>
      <c r="DA35" s="35">
        <v>0</v>
      </c>
      <c r="DB35" s="19">
        <f t="shared" si="20"/>
        <v>4292.2</v>
      </c>
      <c r="DC35" s="19">
        <f t="shared" si="21"/>
        <v>3099.77</v>
      </c>
      <c r="DD35" s="19">
        <f t="shared" si="22"/>
        <v>3121.1780000000003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8">
        <v>0</v>
      </c>
      <c r="DX35" s="26">
        <f t="shared" si="23"/>
        <v>0</v>
      </c>
      <c r="DY35" s="26">
        <f t="shared" si="24"/>
        <v>0</v>
      </c>
      <c r="DZ35" s="26">
        <f t="shared" si="25"/>
        <v>0</v>
      </c>
    </row>
    <row r="36" spans="2:130" ht="17.25">
      <c r="B36" s="28">
        <v>27</v>
      </c>
      <c r="C36" s="32" t="s">
        <v>85</v>
      </c>
      <c r="D36" s="46">
        <v>0.066</v>
      </c>
      <c r="E36" s="43">
        <v>0</v>
      </c>
      <c r="F36" s="19">
        <f t="shared" si="0"/>
        <v>4581.8</v>
      </c>
      <c r="G36" s="19">
        <f t="shared" si="1"/>
        <v>3319.92</v>
      </c>
      <c r="H36" s="19">
        <f t="shared" si="2"/>
        <v>3429.075</v>
      </c>
      <c r="I36" s="19">
        <f t="shared" si="3"/>
        <v>103.28788043085375</v>
      </c>
      <c r="J36" s="19">
        <f t="shared" si="4"/>
        <v>-675.5</v>
      </c>
      <c r="K36" s="19">
        <f t="shared" si="5"/>
        <v>-1730.378</v>
      </c>
      <c r="L36" s="27">
        <v>3906.3</v>
      </c>
      <c r="M36" s="27">
        <v>1698.697</v>
      </c>
      <c r="N36" s="21">
        <f t="shared" si="6"/>
        <v>445.3</v>
      </c>
      <c r="O36" s="21">
        <f t="shared" si="7"/>
        <v>280.91999999999996</v>
      </c>
      <c r="P36" s="21">
        <f t="shared" si="8"/>
        <v>390.07500000000005</v>
      </c>
      <c r="Q36" s="21">
        <f t="shared" si="26"/>
        <v>138.85625800939775</v>
      </c>
      <c r="R36" s="22">
        <f t="shared" si="9"/>
        <v>37.8</v>
      </c>
      <c r="S36" s="22">
        <f t="shared" si="10"/>
        <v>24.57</v>
      </c>
      <c r="T36" s="22">
        <f t="shared" si="11"/>
        <v>27.799999999999997</v>
      </c>
      <c r="U36" s="23">
        <f t="shared" si="12"/>
        <v>113.14611314611314</v>
      </c>
      <c r="V36" s="35">
        <v>7.4</v>
      </c>
      <c r="W36" s="35">
        <v>4.81</v>
      </c>
      <c r="X36" s="35">
        <v>7.4</v>
      </c>
      <c r="Y36" s="35">
        <f t="shared" si="13"/>
        <v>153.84615384615387</v>
      </c>
      <c r="Z36" s="34">
        <v>198.5</v>
      </c>
      <c r="AA36" s="35">
        <v>119.1</v>
      </c>
      <c r="AB36" s="35">
        <v>177.34</v>
      </c>
      <c r="AC36" s="24">
        <f t="shared" si="27"/>
        <v>148.90008396305626</v>
      </c>
      <c r="AD36" s="35">
        <v>30.4</v>
      </c>
      <c r="AE36" s="35">
        <v>19.76</v>
      </c>
      <c r="AF36" s="35">
        <v>20.4</v>
      </c>
      <c r="AG36" s="24">
        <f t="shared" si="14"/>
        <v>103.23886639676113</v>
      </c>
      <c r="AH36" s="35">
        <v>14</v>
      </c>
      <c r="AI36" s="35">
        <v>10.5</v>
      </c>
      <c r="AJ36" s="35">
        <v>14</v>
      </c>
      <c r="AK36" s="24">
        <f t="shared" si="15"/>
        <v>133.33333333333331</v>
      </c>
      <c r="AL36" s="35">
        <v>0</v>
      </c>
      <c r="AM36" s="35">
        <v>0</v>
      </c>
      <c r="AN36" s="35">
        <v>0</v>
      </c>
      <c r="AO36" s="24" t="e">
        <f t="shared" si="28"/>
        <v>#DIV/0!</v>
      </c>
      <c r="AP36" s="35">
        <v>0</v>
      </c>
      <c r="AQ36" s="37">
        <v>0</v>
      </c>
      <c r="AR36" s="35">
        <v>0</v>
      </c>
      <c r="AS36" s="24">
        <v>0</v>
      </c>
      <c r="AT36" s="24">
        <v>0</v>
      </c>
      <c r="AU36" s="37">
        <v>0</v>
      </c>
      <c r="AV36" s="35">
        <v>4136.5</v>
      </c>
      <c r="AW36" s="35">
        <v>3039</v>
      </c>
      <c r="AX36" s="35">
        <v>3039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24">
        <v>0</v>
      </c>
      <c r="BF36" s="24">
        <v>0</v>
      </c>
      <c r="BG36" s="35">
        <v>0</v>
      </c>
      <c r="BH36" s="24">
        <v>0</v>
      </c>
      <c r="BI36" s="24">
        <v>0</v>
      </c>
      <c r="BJ36" s="35">
        <v>0</v>
      </c>
      <c r="BK36" s="21">
        <f t="shared" si="16"/>
        <v>195</v>
      </c>
      <c r="BL36" s="21">
        <f t="shared" si="17"/>
        <v>126.75</v>
      </c>
      <c r="BM36" s="21">
        <f t="shared" si="18"/>
        <v>170.935</v>
      </c>
      <c r="BN36" s="25">
        <f t="shared" si="19"/>
        <v>134.85996055226826</v>
      </c>
      <c r="BO36" s="35">
        <v>195</v>
      </c>
      <c r="BP36" s="35">
        <v>126.75</v>
      </c>
      <c r="BQ36" s="35">
        <v>170.935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8"/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4">
        <v>0</v>
      </c>
      <c r="DA36" s="35">
        <v>0</v>
      </c>
      <c r="DB36" s="19">
        <f t="shared" si="20"/>
        <v>4581.8</v>
      </c>
      <c r="DC36" s="19">
        <f t="shared" si="21"/>
        <v>3319.92</v>
      </c>
      <c r="DD36" s="19">
        <f t="shared" si="22"/>
        <v>3429.075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8">
        <v>0</v>
      </c>
      <c r="DX36" s="26">
        <f t="shared" si="23"/>
        <v>0</v>
      </c>
      <c r="DY36" s="26">
        <f t="shared" si="24"/>
        <v>0</v>
      </c>
      <c r="DZ36" s="26">
        <f t="shared" si="25"/>
        <v>0</v>
      </c>
    </row>
    <row r="37" spans="2:130" ht="17.25">
      <c r="B37" s="28">
        <v>28</v>
      </c>
      <c r="C37" s="32" t="s">
        <v>86</v>
      </c>
      <c r="D37" s="46">
        <v>3081.4657</v>
      </c>
      <c r="E37" s="43">
        <v>607.611</v>
      </c>
      <c r="F37" s="19">
        <f t="shared" si="0"/>
        <v>53593.1</v>
      </c>
      <c r="G37" s="19">
        <f t="shared" si="1"/>
        <v>31971.5</v>
      </c>
      <c r="H37" s="19">
        <f t="shared" si="2"/>
        <v>38894.0455</v>
      </c>
      <c r="I37" s="19">
        <f t="shared" si="3"/>
        <v>121.65223871260342</v>
      </c>
      <c r="J37" s="19">
        <f t="shared" si="4"/>
        <v>-17988.9</v>
      </c>
      <c r="K37" s="19">
        <f t="shared" si="5"/>
        <v>-21527.0718</v>
      </c>
      <c r="L37" s="27">
        <v>35604.2</v>
      </c>
      <c r="M37" s="27">
        <v>17366.9737</v>
      </c>
      <c r="N37" s="21">
        <f t="shared" si="6"/>
        <v>23300</v>
      </c>
      <c r="O37" s="21">
        <f t="shared" si="7"/>
        <v>13405</v>
      </c>
      <c r="P37" s="21">
        <f t="shared" si="8"/>
        <v>17196.0455</v>
      </c>
      <c r="Q37" s="21">
        <f t="shared" si="26"/>
        <v>128.28083177918688</v>
      </c>
      <c r="R37" s="22">
        <f t="shared" si="9"/>
        <v>2000</v>
      </c>
      <c r="S37" s="22">
        <f t="shared" si="10"/>
        <v>1300</v>
      </c>
      <c r="T37" s="22">
        <f t="shared" si="11"/>
        <v>1660.507</v>
      </c>
      <c r="U37" s="23">
        <f t="shared" si="12"/>
        <v>127.7313076923077</v>
      </c>
      <c r="V37" s="35">
        <v>1000</v>
      </c>
      <c r="W37" s="35">
        <v>650</v>
      </c>
      <c r="X37" s="35">
        <v>685.278</v>
      </c>
      <c r="Y37" s="35">
        <f t="shared" si="13"/>
        <v>105.42738461538461</v>
      </c>
      <c r="Z37" s="34">
        <v>1500</v>
      </c>
      <c r="AA37" s="35">
        <v>900</v>
      </c>
      <c r="AB37" s="35">
        <v>1248.824</v>
      </c>
      <c r="AC37" s="24">
        <f t="shared" si="27"/>
        <v>138.75822222222223</v>
      </c>
      <c r="AD37" s="35">
        <v>1000</v>
      </c>
      <c r="AE37" s="35">
        <v>650</v>
      </c>
      <c r="AF37" s="35">
        <v>975.229</v>
      </c>
      <c r="AG37" s="24">
        <f t="shared" si="14"/>
        <v>150.03523076923076</v>
      </c>
      <c r="AH37" s="35">
        <v>1250</v>
      </c>
      <c r="AI37" s="35">
        <v>937.5</v>
      </c>
      <c r="AJ37" s="35">
        <v>970.6</v>
      </c>
      <c r="AK37" s="24">
        <f t="shared" si="15"/>
        <v>103.53066666666666</v>
      </c>
      <c r="AL37" s="35">
        <v>0</v>
      </c>
      <c r="AM37" s="35">
        <v>0</v>
      </c>
      <c r="AN37" s="35">
        <v>0</v>
      </c>
      <c r="AO37" s="24" t="e">
        <f t="shared" si="28"/>
        <v>#DIV/0!</v>
      </c>
      <c r="AP37" s="35">
        <v>0</v>
      </c>
      <c r="AQ37" s="37">
        <v>0</v>
      </c>
      <c r="AR37" s="35">
        <v>0</v>
      </c>
      <c r="AS37" s="24">
        <v>0</v>
      </c>
      <c r="AT37" s="24">
        <v>0</v>
      </c>
      <c r="AU37" s="37">
        <v>0</v>
      </c>
      <c r="AV37" s="35">
        <v>18969.4</v>
      </c>
      <c r="AW37" s="35">
        <v>17763.1</v>
      </c>
      <c r="AX37" s="35">
        <v>17763.1</v>
      </c>
      <c r="AY37" s="35">
        <v>0</v>
      </c>
      <c r="AZ37" s="35">
        <v>0</v>
      </c>
      <c r="BA37" s="35">
        <v>0</v>
      </c>
      <c r="BB37" s="35">
        <v>5840.6</v>
      </c>
      <c r="BC37" s="35">
        <v>103.4</v>
      </c>
      <c r="BD37" s="35">
        <v>103.4</v>
      </c>
      <c r="BE37" s="24">
        <v>0</v>
      </c>
      <c r="BF37" s="24">
        <v>0</v>
      </c>
      <c r="BG37" s="35">
        <v>0</v>
      </c>
      <c r="BH37" s="24">
        <v>0</v>
      </c>
      <c r="BI37" s="24">
        <v>0</v>
      </c>
      <c r="BJ37" s="35">
        <v>0</v>
      </c>
      <c r="BK37" s="21">
        <f t="shared" si="16"/>
        <v>7250</v>
      </c>
      <c r="BL37" s="21">
        <f t="shared" si="17"/>
        <v>4712.5</v>
      </c>
      <c r="BM37" s="21">
        <f t="shared" si="18"/>
        <v>7655.9605</v>
      </c>
      <c r="BN37" s="25">
        <f t="shared" si="19"/>
        <v>162.460700265252</v>
      </c>
      <c r="BO37" s="35">
        <v>7250</v>
      </c>
      <c r="BP37" s="35">
        <v>4712.5</v>
      </c>
      <c r="BQ37" s="35">
        <v>7655.9605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0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9"/>
      <c r="CK37" s="35">
        <v>0</v>
      </c>
      <c r="CL37" s="35">
        <v>0</v>
      </c>
      <c r="CM37" s="35">
        <v>0</v>
      </c>
      <c r="CN37" s="35">
        <v>8000</v>
      </c>
      <c r="CO37" s="35">
        <v>4400</v>
      </c>
      <c r="CP37" s="35">
        <v>3115.298</v>
      </c>
      <c r="CQ37" s="35">
        <v>0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3300</v>
      </c>
      <c r="CX37" s="35">
        <v>1155</v>
      </c>
      <c r="CY37" s="35">
        <v>2544.856</v>
      </c>
      <c r="CZ37" s="34">
        <v>0</v>
      </c>
      <c r="DA37" s="35">
        <v>0</v>
      </c>
      <c r="DB37" s="19">
        <f t="shared" si="20"/>
        <v>48110</v>
      </c>
      <c r="DC37" s="19">
        <f t="shared" si="21"/>
        <v>31271.5</v>
      </c>
      <c r="DD37" s="19">
        <f t="shared" si="22"/>
        <v>35062.5455</v>
      </c>
      <c r="DE37" s="35">
        <v>0</v>
      </c>
      <c r="DF37" s="35">
        <v>0</v>
      </c>
      <c r="DG37" s="35">
        <v>0</v>
      </c>
      <c r="DH37" s="35">
        <v>5483.1</v>
      </c>
      <c r="DI37" s="35">
        <v>700</v>
      </c>
      <c r="DJ37" s="35">
        <v>3831.5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9">
        <v>0</v>
      </c>
      <c r="DX37" s="26">
        <f t="shared" si="23"/>
        <v>5483.1</v>
      </c>
      <c r="DY37" s="26">
        <f t="shared" si="24"/>
        <v>700</v>
      </c>
      <c r="DZ37" s="26">
        <f t="shared" si="25"/>
        <v>3831.5</v>
      </c>
    </row>
    <row r="38" spans="2:130" ht="17.25">
      <c r="B38" s="28">
        <v>29</v>
      </c>
      <c r="C38" s="32" t="s">
        <v>87</v>
      </c>
      <c r="D38" s="46">
        <v>1.266</v>
      </c>
      <c r="E38" s="43">
        <v>0</v>
      </c>
      <c r="F38" s="19">
        <f t="shared" si="0"/>
        <v>4748.400000000001</v>
      </c>
      <c r="G38" s="19">
        <f t="shared" si="1"/>
        <v>3449.4049999999997</v>
      </c>
      <c r="H38" s="19">
        <f t="shared" si="2"/>
        <v>3417.7749999999996</v>
      </c>
      <c r="I38" s="19">
        <f t="shared" si="3"/>
        <v>99.08303026174079</v>
      </c>
      <c r="J38" s="19">
        <f t="shared" si="4"/>
        <v>-579.7000000000007</v>
      </c>
      <c r="K38" s="19">
        <f t="shared" si="5"/>
        <v>-1899.2749999999996</v>
      </c>
      <c r="L38" s="27">
        <v>4168.7</v>
      </c>
      <c r="M38" s="27">
        <v>1518.5</v>
      </c>
      <c r="N38" s="21">
        <f t="shared" si="6"/>
        <v>642.1</v>
      </c>
      <c r="O38" s="21">
        <f t="shared" si="7"/>
        <v>401.405</v>
      </c>
      <c r="P38" s="21">
        <f t="shared" si="8"/>
        <v>369.775</v>
      </c>
      <c r="Q38" s="21">
        <f t="shared" si="26"/>
        <v>92.12017787521332</v>
      </c>
      <c r="R38" s="22">
        <f t="shared" si="9"/>
        <v>35.3</v>
      </c>
      <c r="S38" s="22">
        <f t="shared" si="10"/>
        <v>22.945</v>
      </c>
      <c r="T38" s="22">
        <f t="shared" si="11"/>
        <v>26.4</v>
      </c>
      <c r="U38" s="23">
        <f t="shared" si="12"/>
        <v>115.0577467857921</v>
      </c>
      <c r="V38" s="35">
        <v>0</v>
      </c>
      <c r="W38" s="35">
        <v>0</v>
      </c>
      <c r="X38" s="35">
        <v>0</v>
      </c>
      <c r="Y38" s="35" t="e">
        <f t="shared" si="13"/>
        <v>#DIV/0!</v>
      </c>
      <c r="Z38" s="34">
        <v>343.2</v>
      </c>
      <c r="AA38" s="35">
        <v>205.92</v>
      </c>
      <c r="AB38" s="35">
        <v>179.78</v>
      </c>
      <c r="AC38" s="24">
        <f t="shared" si="27"/>
        <v>87.30574980574981</v>
      </c>
      <c r="AD38" s="35">
        <v>35.3</v>
      </c>
      <c r="AE38" s="35">
        <v>22.945</v>
      </c>
      <c r="AF38" s="35">
        <v>26.4</v>
      </c>
      <c r="AG38" s="24">
        <f t="shared" si="14"/>
        <v>115.0577467857921</v>
      </c>
      <c r="AH38" s="35">
        <v>12</v>
      </c>
      <c r="AI38" s="35">
        <v>9</v>
      </c>
      <c r="AJ38" s="35">
        <v>12</v>
      </c>
      <c r="AK38" s="24">
        <f t="shared" si="15"/>
        <v>133.33333333333331</v>
      </c>
      <c r="AL38" s="35">
        <v>0</v>
      </c>
      <c r="AM38" s="35">
        <v>0</v>
      </c>
      <c r="AN38" s="35">
        <v>0</v>
      </c>
      <c r="AO38" s="24" t="e">
        <f t="shared" si="28"/>
        <v>#DIV/0!</v>
      </c>
      <c r="AP38" s="35">
        <v>0</v>
      </c>
      <c r="AQ38" s="37">
        <v>0</v>
      </c>
      <c r="AR38" s="35">
        <v>0</v>
      </c>
      <c r="AS38" s="24">
        <v>0</v>
      </c>
      <c r="AT38" s="24">
        <v>0</v>
      </c>
      <c r="AU38" s="37">
        <v>0</v>
      </c>
      <c r="AV38" s="35">
        <v>3500</v>
      </c>
      <c r="AW38" s="35">
        <v>3048</v>
      </c>
      <c r="AX38" s="35">
        <v>3048</v>
      </c>
      <c r="AY38" s="35">
        <v>0</v>
      </c>
      <c r="AZ38" s="35">
        <v>0</v>
      </c>
      <c r="BA38" s="35">
        <v>0</v>
      </c>
      <c r="BB38" s="35">
        <v>606.3</v>
      </c>
      <c r="BC38" s="35">
        <v>0</v>
      </c>
      <c r="BD38" s="35">
        <v>0</v>
      </c>
      <c r="BE38" s="24">
        <v>0</v>
      </c>
      <c r="BF38" s="24">
        <v>0</v>
      </c>
      <c r="BG38" s="35">
        <v>0</v>
      </c>
      <c r="BH38" s="24">
        <v>0</v>
      </c>
      <c r="BI38" s="24">
        <v>0</v>
      </c>
      <c r="BJ38" s="35">
        <v>0</v>
      </c>
      <c r="BK38" s="21">
        <f t="shared" si="16"/>
        <v>251.6</v>
      </c>
      <c r="BL38" s="21">
        <f t="shared" si="17"/>
        <v>163.54</v>
      </c>
      <c r="BM38" s="21">
        <f t="shared" si="18"/>
        <v>151.595</v>
      </c>
      <c r="BN38" s="25">
        <f t="shared" si="19"/>
        <v>92.69597651950593</v>
      </c>
      <c r="BO38" s="35">
        <v>251.6</v>
      </c>
      <c r="BP38" s="35">
        <v>163.54</v>
      </c>
      <c r="BQ38" s="35">
        <v>151.595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8"/>
      <c r="CK38" s="35">
        <v>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4">
        <v>0</v>
      </c>
      <c r="DA38" s="35">
        <v>0</v>
      </c>
      <c r="DB38" s="19">
        <f t="shared" si="20"/>
        <v>4748.400000000001</v>
      </c>
      <c r="DC38" s="19">
        <f t="shared" si="21"/>
        <v>3449.4049999999997</v>
      </c>
      <c r="DD38" s="19">
        <f t="shared" si="22"/>
        <v>3417.7749999999996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8">
        <v>0</v>
      </c>
      <c r="DX38" s="26">
        <f t="shared" si="23"/>
        <v>0</v>
      </c>
      <c r="DY38" s="26">
        <f t="shared" si="24"/>
        <v>0</v>
      </c>
      <c r="DZ38" s="26">
        <f t="shared" si="25"/>
        <v>0</v>
      </c>
    </row>
    <row r="39" spans="2:130" ht="17.25">
      <c r="B39" s="28">
        <v>30</v>
      </c>
      <c r="C39" s="32" t="s">
        <v>88</v>
      </c>
      <c r="D39" s="46">
        <v>898.503</v>
      </c>
      <c r="E39" s="43">
        <v>42.509</v>
      </c>
      <c r="F39" s="19">
        <f t="shared" si="0"/>
        <v>11412.4</v>
      </c>
      <c r="G39" s="19">
        <f t="shared" si="1"/>
        <v>8158.455</v>
      </c>
      <c r="H39" s="19">
        <f t="shared" si="2"/>
        <v>20716.334</v>
      </c>
      <c r="I39" s="19">
        <f t="shared" si="3"/>
        <v>253.9247198152101</v>
      </c>
      <c r="J39" s="19">
        <f t="shared" si="4"/>
        <v>-5624.2</v>
      </c>
      <c r="K39" s="19">
        <f t="shared" si="5"/>
        <v>-18379.496</v>
      </c>
      <c r="L39" s="27">
        <v>5788.2</v>
      </c>
      <c r="M39" s="27">
        <v>2336.838</v>
      </c>
      <c r="N39" s="21">
        <f t="shared" si="6"/>
        <v>2177.5</v>
      </c>
      <c r="O39" s="21">
        <f t="shared" si="7"/>
        <v>1393.4550000000002</v>
      </c>
      <c r="P39" s="21">
        <f t="shared" si="8"/>
        <v>1651.3339999999998</v>
      </c>
      <c r="Q39" s="21">
        <f t="shared" si="26"/>
        <v>118.50644620744836</v>
      </c>
      <c r="R39" s="22">
        <f t="shared" si="9"/>
        <v>6.9</v>
      </c>
      <c r="S39" s="22">
        <f t="shared" si="10"/>
        <v>4.485</v>
      </c>
      <c r="T39" s="22">
        <f t="shared" si="11"/>
        <v>26</v>
      </c>
      <c r="U39" s="23">
        <f t="shared" si="12"/>
        <v>579.7101449275362</v>
      </c>
      <c r="V39" s="35">
        <v>0</v>
      </c>
      <c r="W39" s="35">
        <v>0</v>
      </c>
      <c r="X39" s="35">
        <v>0</v>
      </c>
      <c r="Y39" s="35" t="e">
        <f t="shared" si="13"/>
        <v>#DIV/0!</v>
      </c>
      <c r="Z39" s="34">
        <v>438.4</v>
      </c>
      <c r="AA39" s="35">
        <v>263.04</v>
      </c>
      <c r="AB39" s="35">
        <v>329.378</v>
      </c>
      <c r="AC39" s="24">
        <f t="shared" si="27"/>
        <v>125.21973844282238</v>
      </c>
      <c r="AD39" s="35">
        <v>6.9</v>
      </c>
      <c r="AE39" s="35">
        <v>4.485</v>
      </c>
      <c r="AF39" s="35">
        <v>26</v>
      </c>
      <c r="AG39" s="24">
        <f t="shared" si="14"/>
        <v>579.7101449275362</v>
      </c>
      <c r="AH39" s="35">
        <v>0</v>
      </c>
      <c r="AI39" s="35">
        <v>0</v>
      </c>
      <c r="AJ39" s="35">
        <v>0</v>
      </c>
      <c r="AK39" s="24" t="e">
        <f t="shared" si="15"/>
        <v>#DIV/0!</v>
      </c>
      <c r="AL39" s="35">
        <v>0</v>
      </c>
      <c r="AM39" s="35">
        <v>0</v>
      </c>
      <c r="AN39" s="35">
        <v>0</v>
      </c>
      <c r="AO39" s="24" t="e">
        <f t="shared" si="28"/>
        <v>#DIV/0!</v>
      </c>
      <c r="AP39" s="35">
        <v>0</v>
      </c>
      <c r="AQ39" s="37">
        <v>0</v>
      </c>
      <c r="AR39" s="35">
        <v>0</v>
      </c>
      <c r="AS39" s="24">
        <v>0</v>
      </c>
      <c r="AT39" s="24">
        <v>0</v>
      </c>
      <c r="AU39" s="37">
        <v>0</v>
      </c>
      <c r="AV39" s="35">
        <v>4175.9</v>
      </c>
      <c r="AW39" s="35">
        <v>3065</v>
      </c>
      <c r="AX39" s="35">
        <v>3065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24">
        <v>0</v>
      </c>
      <c r="BF39" s="24">
        <v>0</v>
      </c>
      <c r="BG39" s="35">
        <v>0</v>
      </c>
      <c r="BH39" s="24">
        <v>0</v>
      </c>
      <c r="BI39" s="24">
        <v>0</v>
      </c>
      <c r="BJ39" s="35">
        <v>0</v>
      </c>
      <c r="BK39" s="21">
        <f t="shared" si="16"/>
        <v>1732.2</v>
      </c>
      <c r="BL39" s="21">
        <f t="shared" si="17"/>
        <v>1125.93</v>
      </c>
      <c r="BM39" s="21">
        <f t="shared" si="18"/>
        <v>1295.956</v>
      </c>
      <c r="BN39" s="25">
        <f t="shared" si="19"/>
        <v>115.10093877949782</v>
      </c>
      <c r="BO39" s="35">
        <v>1732.2</v>
      </c>
      <c r="BP39" s="35">
        <v>1125.93</v>
      </c>
      <c r="BQ39" s="35">
        <v>1295.956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8"/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  <c r="CX39" s="35">
        <v>0</v>
      </c>
      <c r="CY39" s="35">
        <v>0</v>
      </c>
      <c r="CZ39" s="34">
        <v>0</v>
      </c>
      <c r="DA39" s="35">
        <v>0</v>
      </c>
      <c r="DB39" s="19">
        <f t="shared" si="20"/>
        <v>6353.4</v>
      </c>
      <c r="DC39" s="19">
        <f t="shared" si="21"/>
        <v>4458.455</v>
      </c>
      <c r="DD39" s="19">
        <f t="shared" si="22"/>
        <v>4716.334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v>0</v>
      </c>
      <c r="DN39" s="35">
        <v>5059</v>
      </c>
      <c r="DO39" s="35">
        <v>3700</v>
      </c>
      <c r="DP39" s="35">
        <v>16000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5">
        <v>0</v>
      </c>
      <c r="DW39" s="38">
        <v>0</v>
      </c>
      <c r="DX39" s="26">
        <f t="shared" si="23"/>
        <v>5059</v>
      </c>
      <c r="DY39" s="26">
        <f t="shared" si="24"/>
        <v>3700</v>
      </c>
      <c r="DZ39" s="26">
        <f t="shared" si="25"/>
        <v>16000</v>
      </c>
    </row>
    <row r="40" spans="2:130" ht="17.25">
      <c r="B40" s="28">
        <v>31</v>
      </c>
      <c r="C40" s="32" t="s">
        <v>89</v>
      </c>
      <c r="D40" s="46">
        <v>0.6</v>
      </c>
      <c r="E40" s="43">
        <v>112</v>
      </c>
      <c r="F40" s="19">
        <f t="shared" si="0"/>
        <v>4919.228999999999</v>
      </c>
      <c r="G40" s="19">
        <f t="shared" si="1"/>
        <v>3503.65515</v>
      </c>
      <c r="H40" s="19">
        <f t="shared" si="2"/>
        <v>3316.98</v>
      </c>
      <c r="I40" s="19">
        <f t="shared" si="3"/>
        <v>94.67198848037313</v>
      </c>
      <c r="J40" s="19">
        <f t="shared" si="4"/>
        <v>-295.02899999999954</v>
      </c>
      <c r="K40" s="19">
        <f t="shared" si="5"/>
        <v>-1834.53</v>
      </c>
      <c r="L40" s="27">
        <v>4624.2</v>
      </c>
      <c r="M40" s="27">
        <v>1482.45</v>
      </c>
      <c r="N40" s="21">
        <f t="shared" si="6"/>
        <v>780.029</v>
      </c>
      <c r="O40" s="21">
        <f t="shared" si="7"/>
        <v>462.65515</v>
      </c>
      <c r="P40" s="21">
        <f t="shared" si="8"/>
        <v>275.98</v>
      </c>
      <c r="Q40" s="21">
        <f t="shared" si="26"/>
        <v>59.651340744829064</v>
      </c>
      <c r="R40" s="22">
        <f t="shared" si="9"/>
        <v>40.5</v>
      </c>
      <c r="S40" s="22">
        <f t="shared" si="10"/>
        <v>26.325</v>
      </c>
      <c r="T40" s="22">
        <f t="shared" si="11"/>
        <v>18.9</v>
      </c>
      <c r="U40" s="23">
        <f t="shared" si="12"/>
        <v>71.7948717948718</v>
      </c>
      <c r="V40" s="35">
        <v>0</v>
      </c>
      <c r="W40" s="35">
        <v>0</v>
      </c>
      <c r="X40" s="35">
        <v>0</v>
      </c>
      <c r="Y40" s="35" t="e">
        <f t="shared" si="13"/>
        <v>#DIV/0!</v>
      </c>
      <c r="Z40" s="34">
        <v>218.1</v>
      </c>
      <c r="AA40" s="35">
        <v>130.86</v>
      </c>
      <c r="AB40" s="35">
        <v>118.63</v>
      </c>
      <c r="AC40" s="24">
        <f t="shared" si="27"/>
        <v>90.65413418920983</v>
      </c>
      <c r="AD40" s="35">
        <v>40.5</v>
      </c>
      <c r="AE40" s="35">
        <v>26.325</v>
      </c>
      <c r="AF40" s="35">
        <v>18.9</v>
      </c>
      <c r="AG40" s="24">
        <f t="shared" si="14"/>
        <v>71.7948717948718</v>
      </c>
      <c r="AH40" s="35">
        <v>0</v>
      </c>
      <c r="AI40" s="35">
        <v>0</v>
      </c>
      <c r="AJ40" s="35">
        <v>0</v>
      </c>
      <c r="AK40" s="24" t="e">
        <f t="shared" si="15"/>
        <v>#DIV/0!</v>
      </c>
      <c r="AL40" s="35">
        <v>0</v>
      </c>
      <c r="AM40" s="35">
        <v>0</v>
      </c>
      <c r="AN40" s="35">
        <v>0</v>
      </c>
      <c r="AO40" s="24" t="e">
        <f t="shared" si="28"/>
        <v>#DIV/0!</v>
      </c>
      <c r="AP40" s="35">
        <v>0</v>
      </c>
      <c r="AQ40" s="37">
        <v>0</v>
      </c>
      <c r="AR40" s="35">
        <v>0</v>
      </c>
      <c r="AS40" s="24">
        <v>0</v>
      </c>
      <c r="AT40" s="24">
        <v>0</v>
      </c>
      <c r="AU40" s="37">
        <v>0</v>
      </c>
      <c r="AV40" s="35">
        <v>4139.2</v>
      </c>
      <c r="AW40" s="35">
        <v>3041</v>
      </c>
      <c r="AX40" s="35">
        <v>3041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24">
        <v>0</v>
      </c>
      <c r="BF40" s="24">
        <v>0</v>
      </c>
      <c r="BG40" s="35">
        <v>0</v>
      </c>
      <c r="BH40" s="24">
        <v>0</v>
      </c>
      <c r="BI40" s="24">
        <v>0</v>
      </c>
      <c r="BJ40" s="35">
        <v>0</v>
      </c>
      <c r="BK40" s="21">
        <f t="shared" si="16"/>
        <v>409.9</v>
      </c>
      <c r="BL40" s="21">
        <f t="shared" si="17"/>
        <v>266.435</v>
      </c>
      <c r="BM40" s="21">
        <f t="shared" si="18"/>
        <v>138.45</v>
      </c>
      <c r="BN40" s="25">
        <f t="shared" si="19"/>
        <v>51.963893632593305</v>
      </c>
      <c r="BO40" s="35">
        <v>409.9</v>
      </c>
      <c r="BP40" s="35">
        <v>266.435</v>
      </c>
      <c r="BQ40" s="35">
        <v>138.45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0</v>
      </c>
      <c r="CG40" s="35">
        <v>0</v>
      </c>
      <c r="CH40" s="35">
        <v>0</v>
      </c>
      <c r="CI40" s="35">
        <v>0</v>
      </c>
      <c r="CJ40" s="38"/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111.529</v>
      </c>
      <c r="CX40" s="35">
        <v>39.03515</v>
      </c>
      <c r="CY40" s="35">
        <v>0</v>
      </c>
      <c r="CZ40" s="34">
        <v>0</v>
      </c>
      <c r="DA40" s="35">
        <v>0</v>
      </c>
      <c r="DB40" s="19">
        <f t="shared" si="20"/>
        <v>4919.228999999999</v>
      </c>
      <c r="DC40" s="19">
        <f t="shared" si="21"/>
        <v>3503.65515</v>
      </c>
      <c r="DD40" s="19">
        <f t="shared" si="22"/>
        <v>3316.98</v>
      </c>
      <c r="DE40" s="35">
        <v>0</v>
      </c>
      <c r="DF40" s="35">
        <v>0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0</v>
      </c>
      <c r="DM40" s="35">
        <v>0</v>
      </c>
      <c r="DN40" s="35">
        <v>0</v>
      </c>
      <c r="DO40" s="35">
        <v>0</v>
      </c>
      <c r="DP40" s="35">
        <v>0</v>
      </c>
      <c r="DQ40" s="35">
        <v>0</v>
      </c>
      <c r="DR40" s="35">
        <v>0</v>
      </c>
      <c r="DS40" s="35">
        <v>0</v>
      </c>
      <c r="DT40" s="35">
        <v>0</v>
      </c>
      <c r="DU40" s="35">
        <v>0</v>
      </c>
      <c r="DV40" s="35">
        <v>0</v>
      </c>
      <c r="DW40" s="38">
        <v>0</v>
      </c>
      <c r="DX40" s="26">
        <f t="shared" si="23"/>
        <v>0</v>
      </c>
      <c r="DY40" s="26">
        <f t="shared" si="24"/>
        <v>0</v>
      </c>
      <c r="DZ40" s="26">
        <f t="shared" si="25"/>
        <v>0</v>
      </c>
    </row>
    <row r="41" spans="2:130" ht="17.25">
      <c r="B41" s="28">
        <v>32</v>
      </c>
      <c r="C41" s="32" t="s">
        <v>90</v>
      </c>
      <c r="D41" s="46">
        <v>0</v>
      </c>
      <c r="E41" s="43">
        <v>0</v>
      </c>
      <c r="F41" s="19">
        <f t="shared" si="0"/>
        <v>5301.6</v>
      </c>
      <c r="G41" s="19">
        <f t="shared" si="1"/>
        <v>3788.8650000000002</v>
      </c>
      <c r="H41" s="19">
        <f t="shared" si="2"/>
        <v>3808.291</v>
      </c>
      <c r="I41" s="19">
        <f t="shared" si="3"/>
        <v>100.51271291006674</v>
      </c>
      <c r="J41" s="19">
        <f t="shared" si="4"/>
        <v>-1202.9000000000005</v>
      </c>
      <c r="K41" s="19">
        <f t="shared" si="5"/>
        <v>-2172.338</v>
      </c>
      <c r="L41" s="27">
        <v>4098.7</v>
      </c>
      <c r="M41" s="27">
        <v>1635.953</v>
      </c>
      <c r="N41" s="21">
        <f t="shared" si="6"/>
        <v>697.5</v>
      </c>
      <c r="O41" s="21">
        <f t="shared" si="7"/>
        <v>440.865</v>
      </c>
      <c r="P41" s="21">
        <f t="shared" si="8"/>
        <v>460.29100000000005</v>
      </c>
      <c r="Q41" s="21">
        <f t="shared" si="26"/>
        <v>104.4063375409706</v>
      </c>
      <c r="R41" s="22">
        <f t="shared" si="9"/>
        <v>185.3</v>
      </c>
      <c r="S41" s="22">
        <f t="shared" si="10"/>
        <v>120.445</v>
      </c>
      <c r="T41" s="22">
        <f t="shared" si="11"/>
        <v>120.67</v>
      </c>
      <c r="U41" s="23">
        <f t="shared" si="12"/>
        <v>100.1868072564241</v>
      </c>
      <c r="V41" s="35">
        <v>0</v>
      </c>
      <c r="W41" s="35">
        <v>0</v>
      </c>
      <c r="X41" s="35">
        <v>0.12</v>
      </c>
      <c r="Y41" s="35" t="e">
        <f t="shared" si="13"/>
        <v>#DIV/0!</v>
      </c>
      <c r="Z41" s="34">
        <v>250.2</v>
      </c>
      <c r="AA41" s="35">
        <v>150.12</v>
      </c>
      <c r="AB41" s="35">
        <v>177.5</v>
      </c>
      <c r="AC41" s="24">
        <f t="shared" si="27"/>
        <v>118.23874233946177</v>
      </c>
      <c r="AD41" s="35">
        <v>185.3</v>
      </c>
      <c r="AE41" s="35">
        <v>120.445</v>
      </c>
      <c r="AF41" s="35">
        <v>120.55</v>
      </c>
      <c r="AG41" s="24">
        <f t="shared" si="14"/>
        <v>100.08717671966458</v>
      </c>
      <c r="AH41" s="35">
        <v>0</v>
      </c>
      <c r="AI41" s="35">
        <v>0</v>
      </c>
      <c r="AJ41" s="35">
        <v>0</v>
      </c>
      <c r="AK41" s="24" t="e">
        <f t="shared" si="15"/>
        <v>#DIV/0!</v>
      </c>
      <c r="AL41" s="35">
        <v>0</v>
      </c>
      <c r="AM41" s="35">
        <v>0</v>
      </c>
      <c r="AN41" s="35">
        <v>0</v>
      </c>
      <c r="AO41" s="24" t="e">
        <f t="shared" si="28"/>
        <v>#DIV/0!</v>
      </c>
      <c r="AP41" s="35">
        <v>0</v>
      </c>
      <c r="AQ41" s="37">
        <v>0</v>
      </c>
      <c r="AR41" s="35">
        <v>0</v>
      </c>
      <c r="AS41" s="24">
        <v>0</v>
      </c>
      <c r="AT41" s="24">
        <v>0</v>
      </c>
      <c r="AU41" s="37">
        <v>0</v>
      </c>
      <c r="AV41" s="35">
        <v>3500</v>
      </c>
      <c r="AW41" s="35">
        <v>3348</v>
      </c>
      <c r="AX41" s="35">
        <v>3348</v>
      </c>
      <c r="AY41" s="35">
        <v>0</v>
      </c>
      <c r="AZ41" s="35">
        <v>0</v>
      </c>
      <c r="BA41" s="35">
        <v>0</v>
      </c>
      <c r="BB41" s="35">
        <v>1104.1</v>
      </c>
      <c r="BC41" s="35">
        <v>0</v>
      </c>
      <c r="BD41" s="35">
        <v>0</v>
      </c>
      <c r="BE41" s="24">
        <v>0</v>
      </c>
      <c r="BF41" s="24">
        <v>0</v>
      </c>
      <c r="BG41" s="35">
        <v>0</v>
      </c>
      <c r="BH41" s="24">
        <v>0</v>
      </c>
      <c r="BI41" s="24">
        <v>0</v>
      </c>
      <c r="BJ41" s="35">
        <v>0</v>
      </c>
      <c r="BK41" s="21">
        <f t="shared" si="16"/>
        <v>262</v>
      </c>
      <c r="BL41" s="21">
        <f t="shared" si="17"/>
        <v>170.3</v>
      </c>
      <c r="BM41" s="21">
        <f t="shared" si="18"/>
        <v>162.121</v>
      </c>
      <c r="BN41" s="25">
        <f t="shared" si="19"/>
        <v>95.19729888432178</v>
      </c>
      <c r="BO41" s="35">
        <v>262</v>
      </c>
      <c r="BP41" s="35">
        <v>170.3</v>
      </c>
      <c r="BQ41" s="35">
        <v>162.121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8"/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0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4">
        <v>0</v>
      </c>
      <c r="DA41" s="35">
        <v>0</v>
      </c>
      <c r="DB41" s="19">
        <f t="shared" si="20"/>
        <v>5301.6</v>
      </c>
      <c r="DC41" s="19">
        <f t="shared" si="21"/>
        <v>3788.8650000000002</v>
      </c>
      <c r="DD41" s="19">
        <f t="shared" si="22"/>
        <v>3808.291</v>
      </c>
      <c r="DE41" s="35">
        <v>0</v>
      </c>
      <c r="DF41" s="35">
        <v>0</v>
      </c>
      <c r="DG41" s="35">
        <v>0</v>
      </c>
      <c r="DH41" s="35">
        <v>0</v>
      </c>
      <c r="DI41" s="35">
        <v>0</v>
      </c>
      <c r="DJ41" s="35">
        <v>0</v>
      </c>
      <c r="DK41" s="35">
        <v>0</v>
      </c>
      <c r="DL41" s="35">
        <v>0</v>
      </c>
      <c r="DM41" s="35">
        <v>0</v>
      </c>
      <c r="DN41" s="35">
        <v>0</v>
      </c>
      <c r="DO41" s="35">
        <v>0</v>
      </c>
      <c r="DP41" s="35">
        <v>0</v>
      </c>
      <c r="DQ41" s="35">
        <v>0</v>
      </c>
      <c r="DR41" s="35">
        <v>0</v>
      </c>
      <c r="DS41" s="35">
        <v>0</v>
      </c>
      <c r="DT41" s="35">
        <v>0</v>
      </c>
      <c r="DU41" s="35">
        <v>0</v>
      </c>
      <c r="DV41" s="35">
        <v>0</v>
      </c>
      <c r="DW41" s="38">
        <v>0</v>
      </c>
      <c r="DX41" s="26">
        <f t="shared" si="23"/>
        <v>0</v>
      </c>
      <c r="DY41" s="26">
        <f t="shared" si="24"/>
        <v>0</v>
      </c>
      <c r="DZ41" s="26">
        <f t="shared" si="25"/>
        <v>0</v>
      </c>
    </row>
    <row r="42" spans="2:130" ht="17.25">
      <c r="B42" s="28">
        <v>33</v>
      </c>
      <c r="C42" s="32" t="s">
        <v>91</v>
      </c>
      <c r="D42" s="46">
        <v>0.05</v>
      </c>
      <c r="E42" s="43">
        <v>0</v>
      </c>
      <c r="F42" s="19">
        <f aca="true" t="shared" si="29" ref="F42:F73">DB42+DX42-DT42</f>
        <v>5277.5</v>
      </c>
      <c r="G42" s="19">
        <f aca="true" t="shared" si="30" ref="G42:G73">DC42+DY42-DU42</f>
        <v>3783.19</v>
      </c>
      <c r="H42" s="19">
        <f aca="true" t="shared" si="31" ref="H42:H73">DD42+DZ42-DV42</f>
        <v>3549.8399999999997</v>
      </c>
      <c r="I42" s="19">
        <f aca="true" t="shared" si="32" ref="I42:I73">H42/G42*100</f>
        <v>93.83192490993049</v>
      </c>
      <c r="J42" s="19">
        <f aca="true" t="shared" si="33" ref="J42:J73">L42-F42</f>
        <v>-1160.1000000000004</v>
      </c>
      <c r="K42" s="19">
        <f aca="true" t="shared" si="34" ref="K42:K73">M42-H42</f>
        <v>-1997.2379999999996</v>
      </c>
      <c r="L42" s="27">
        <v>4117.4</v>
      </c>
      <c r="M42" s="27">
        <v>1552.602</v>
      </c>
      <c r="N42" s="21">
        <f aca="true" t="shared" si="35" ref="N42:N73">V42+Z42+AD42+AH42+AL42+AP42+BH42+BO42+BR42+BU42+BX42+CA42+CG42+CK42+CN42+CQ42+CW42</f>
        <v>743</v>
      </c>
      <c r="O42" s="21">
        <f aca="true" t="shared" si="36" ref="O42:O73">W42+AA42+AE42+AI42+AM42+AQ42+BI42+BP42+BS42+BV42+BY42+CB42+CH42+CL42+CO42+CR42+CX42</f>
        <v>464.19</v>
      </c>
      <c r="P42" s="21">
        <f aca="true" t="shared" si="37" ref="P42:P73">X42+AB42+AF42+AJ42+AN42+AR42+BJ42+BQ42+BT42+BW42+BZ42+CC42+CI42+CM42+CP42+CS42+CY42</f>
        <v>230.84</v>
      </c>
      <c r="Q42" s="21">
        <f t="shared" si="26"/>
        <v>49.72963657123161</v>
      </c>
      <c r="R42" s="22">
        <f aca="true" t="shared" si="38" ref="R42:R73">V42+AD42</f>
        <v>260</v>
      </c>
      <c r="S42" s="22">
        <f t="shared" si="10"/>
        <v>169</v>
      </c>
      <c r="T42" s="22">
        <f aca="true" t="shared" si="39" ref="T42:T73">X42+AF42</f>
        <v>0.51</v>
      </c>
      <c r="U42" s="23">
        <f aca="true" t="shared" si="40" ref="U42:U68">T42/S42*100</f>
        <v>0.3017751479289941</v>
      </c>
      <c r="V42" s="35">
        <v>0</v>
      </c>
      <c r="W42" s="35">
        <v>0</v>
      </c>
      <c r="X42" s="35">
        <v>0.094</v>
      </c>
      <c r="Y42" s="35" t="e">
        <f aca="true" t="shared" si="41" ref="Y42:Y73">X42/W42*100</f>
        <v>#DIV/0!</v>
      </c>
      <c r="Z42" s="34">
        <v>380.4</v>
      </c>
      <c r="AA42" s="35">
        <v>228.24</v>
      </c>
      <c r="AB42" s="35">
        <v>150.324</v>
      </c>
      <c r="AC42" s="24">
        <f t="shared" si="27"/>
        <v>65.86225026288119</v>
      </c>
      <c r="AD42" s="35">
        <v>260</v>
      </c>
      <c r="AE42" s="35">
        <v>169</v>
      </c>
      <c r="AF42" s="35">
        <v>0.416</v>
      </c>
      <c r="AG42" s="24">
        <f aca="true" t="shared" si="42" ref="AG42:AG73">AF42/AE42*100</f>
        <v>0.24615384615384617</v>
      </c>
      <c r="AH42" s="35">
        <v>2.6</v>
      </c>
      <c r="AI42" s="35">
        <v>1.95</v>
      </c>
      <c r="AJ42" s="35">
        <v>0</v>
      </c>
      <c r="AK42" s="24">
        <f aca="true" t="shared" si="43" ref="AK42:AK73">AJ42/AI42*100</f>
        <v>0</v>
      </c>
      <c r="AL42" s="35">
        <v>0</v>
      </c>
      <c r="AM42" s="35">
        <v>0</v>
      </c>
      <c r="AN42" s="35">
        <v>0</v>
      </c>
      <c r="AO42" s="24" t="e">
        <f t="shared" si="28"/>
        <v>#DIV/0!</v>
      </c>
      <c r="AP42" s="35">
        <v>0</v>
      </c>
      <c r="AQ42" s="37">
        <v>0</v>
      </c>
      <c r="AR42" s="35">
        <v>0</v>
      </c>
      <c r="AS42" s="24">
        <v>0</v>
      </c>
      <c r="AT42" s="24">
        <v>0</v>
      </c>
      <c r="AU42" s="37">
        <v>0</v>
      </c>
      <c r="AV42" s="35">
        <v>3500</v>
      </c>
      <c r="AW42" s="35">
        <v>3319</v>
      </c>
      <c r="AX42" s="35">
        <v>3319</v>
      </c>
      <c r="AY42" s="35">
        <v>0</v>
      </c>
      <c r="AZ42" s="35">
        <v>0</v>
      </c>
      <c r="BA42" s="35">
        <v>0</v>
      </c>
      <c r="BB42" s="35">
        <v>1034.5</v>
      </c>
      <c r="BC42" s="35">
        <v>0</v>
      </c>
      <c r="BD42" s="35">
        <v>0</v>
      </c>
      <c r="BE42" s="24">
        <v>0</v>
      </c>
      <c r="BF42" s="24">
        <v>0</v>
      </c>
      <c r="BG42" s="35">
        <v>0</v>
      </c>
      <c r="BH42" s="24">
        <v>0</v>
      </c>
      <c r="BI42" s="24">
        <v>0</v>
      </c>
      <c r="BJ42" s="35">
        <v>0</v>
      </c>
      <c r="BK42" s="21">
        <f aca="true" t="shared" si="44" ref="BK42:BK73">BO42+BR42+BU42+BX42</f>
        <v>100</v>
      </c>
      <c r="BL42" s="21">
        <f aca="true" t="shared" si="45" ref="BL42:BL73">BP42+BS42+BV42+BY42</f>
        <v>65</v>
      </c>
      <c r="BM42" s="21">
        <f aca="true" t="shared" si="46" ref="BM42:BM73">BQ42+BT42+BW42+BZ42</f>
        <v>80.006</v>
      </c>
      <c r="BN42" s="25">
        <f aca="true" t="shared" si="47" ref="BN42:BN73">BM42/BL42*100</f>
        <v>123.08615384615385</v>
      </c>
      <c r="BO42" s="35">
        <v>100</v>
      </c>
      <c r="BP42" s="35">
        <v>65</v>
      </c>
      <c r="BQ42" s="35">
        <v>80.006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8"/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0</v>
      </c>
      <c r="CY42" s="35">
        <v>0</v>
      </c>
      <c r="CZ42" s="34">
        <v>0</v>
      </c>
      <c r="DA42" s="35">
        <v>0</v>
      </c>
      <c r="DB42" s="19">
        <f aca="true" t="shared" si="48" ref="DB42:DB73">V42+Z42+AD42+AH42+AL42+AP42+AS42+AV42+BB42+BE42+BH42+BO42+BR42+BU42+BX42+CA42+CD42+CG42+CK42+CN42+CQ42+CT42+CW42+AY42</f>
        <v>5277.5</v>
      </c>
      <c r="DC42" s="19">
        <f aca="true" t="shared" si="49" ref="DC42:DC73">W42+AA42+AE42+AI42+AM42+AQ42+AT42+AW42+BC42+BF42+BI42+BP42+BS42+BV42+BY42+CB42+CE42+CH42+CL42+CO42+CR42+CU42+CX42+AZ42</f>
        <v>3783.19</v>
      </c>
      <c r="DD42" s="19">
        <f aca="true" t="shared" si="50" ref="DD42:DD73">X42+AB42+AF42+AJ42+AN42+AR42+AU42+AX42+BD42+BG42+BJ42+BQ42+BT42+BW42+BZ42+CC42+CF42+CI42+CM42+CP42+CS42+CV42+CY42+BA42+DA42</f>
        <v>3549.8399999999997</v>
      </c>
      <c r="DE42" s="35">
        <v>0</v>
      </c>
      <c r="DF42" s="35">
        <v>0</v>
      </c>
      <c r="DG42" s="35">
        <v>0</v>
      </c>
      <c r="DH42" s="35">
        <v>0</v>
      </c>
      <c r="DI42" s="35">
        <v>0</v>
      </c>
      <c r="DJ42" s="35">
        <v>0</v>
      </c>
      <c r="DK42" s="35">
        <v>0</v>
      </c>
      <c r="DL42" s="35">
        <v>0</v>
      </c>
      <c r="DM42" s="35">
        <v>0</v>
      </c>
      <c r="DN42" s="35">
        <v>0</v>
      </c>
      <c r="DO42" s="35">
        <v>0</v>
      </c>
      <c r="DP42" s="35">
        <v>0</v>
      </c>
      <c r="DQ42" s="35">
        <v>0</v>
      </c>
      <c r="DR42" s="35">
        <v>0</v>
      </c>
      <c r="DS42" s="35">
        <v>0</v>
      </c>
      <c r="DT42" s="35">
        <v>0</v>
      </c>
      <c r="DU42" s="35">
        <v>0</v>
      </c>
      <c r="DV42" s="35">
        <v>0</v>
      </c>
      <c r="DW42" s="38">
        <v>0</v>
      </c>
      <c r="DX42" s="26">
        <f aca="true" t="shared" si="51" ref="DX42:DX73">DE42+DH42+DK42+DN42+DQ42+DT42</f>
        <v>0</v>
      </c>
      <c r="DY42" s="26">
        <f aca="true" t="shared" si="52" ref="DY42:DY73">DF42+DI42+DL42+DO42+DR42+DU42</f>
        <v>0</v>
      </c>
      <c r="DZ42" s="26">
        <f aca="true" t="shared" si="53" ref="DZ42:DZ73">DG42+DJ42+DM42+DP42+DS42+DV42+DW42</f>
        <v>0</v>
      </c>
    </row>
    <row r="43" spans="2:130" ht="17.25">
      <c r="B43" s="28">
        <v>34</v>
      </c>
      <c r="C43" s="32" t="s">
        <v>92</v>
      </c>
      <c r="D43" s="46">
        <v>24.2088</v>
      </c>
      <c r="E43" s="43">
        <v>0</v>
      </c>
      <c r="F43" s="19">
        <f t="shared" si="29"/>
        <v>5583.2</v>
      </c>
      <c r="G43" s="19">
        <f t="shared" si="30"/>
        <v>3894.625</v>
      </c>
      <c r="H43" s="19">
        <f t="shared" si="31"/>
        <v>3487.3799999999997</v>
      </c>
      <c r="I43" s="19">
        <f t="shared" si="32"/>
        <v>89.54340918573675</v>
      </c>
      <c r="J43" s="19">
        <f t="shared" si="33"/>
        <v>-1150.8000000000002</v>
      </c>
      <c r="K43" s="19">
        <f t="shared" si="34"/>
        <v>-1880.2099999999996</v>
      </c>
      <c r="L43" s="27">
        <v>4432.4</v>
      </c>
      <c r="M43" s="27">
        <v>1607.17</v>
      </c>
      <c r="N43" s="21">
        <f t="shared" si="35"/>
        <v>1111.1</v>
      </c>
      <c r="O43" s="21">
        <f t="shared" si="36"/>
        <v>699.625</v>
      </c>
      <c r="P43" s="21">
        <f t="shared" si="37"/>
        <v>292.38</v>
      </c>
      <c r="Q43" s="21">
        <f t="shared" si="26"/>
        <v>41.79095944255851</v>
      </c>
      <c r="R43" s="22">
        <f t="shared" si="38"/>
        <v>83.4</v>
      </c>
      <c r="S43" s="22">
        <f t="shared" si="10"/>
        <v>54.21</v>
      </c>
      <c r="T43" s="22">
        <f t="shared" si="39"/>
        <v>11.474</v>
      </c>
      <c r="U43" s="23">
        <f t="shared" si="40"/>
        <v>21.165836561520017</v>
      </c>
      <c r="V43" s="35">
        <v>0</v>
      </c>
      <c r="W43" s="35">
        <v>0</v>
      </c>
      <c r="X43" s="35">
        <v>0</v>
      </c>
      <c r="Y43" s="35" t="e">
        <f t="shared" si="41"/>
        <v>#DIV/0!</v>
      </c>
      <c r="Z43" s="34">
        <v>461.8</v>
      </c>
      <c r="AA43" s="35">
        <v>277.08</v>
      </c>
      <c r="AB43" s="35">
        <v>178.4</v>
      </c>
      <c r="AC43" s="24">
        <f t="shared" si="27"/>
        <v>64.38573697127184</v>
      </c>
      <c r="AD43" s="35">
        <v>83.4</v>
      </c>
      <c r="AE43" s="35">
        <v>54.21</v>
      </c>
      <c r="AF43" s="35">
        <v>11.474</v>
      </c>
      <c r="AG43" s="24">
        <f t="shared" si="42"/>
        <v>21.165836561520017</v>
      </c>
      <c r="AH43" s="35">
        <v>5</v>
      </c>
      <c r="AI43" s="35">
        <v>3.75</v>
      </c>
      <c r="AJ43" s="35">
        <v>0</v>
      </c>
      <c r="AK43" s="24">
        <f t="shared" si="43"/>
        <v>0</v>
      </c>
      <c r="AL43" s="35">
        <v>0</v>
      </c>
      <c r="AM43" s="35">
        <v>0</v>
      </c>
      <c r="AN43" s="35">
        <v>0</v>
      </c>
      <c r="AO43" s="24" t="e">
        <f t="shared" si="28"/>
        <v>#DIV/0!</v>
      </c>
      <c r="AP43" s="35">
        <v>0</v>
      </c>
      <c r="AQ43" s="37">
        <v>0</v>
      </c>
      <c r="AR43" s="35">
        <v>0</v>
      </c>
      <c r="AS43" s="24">
        <v>0</v>
      </c>
      <c r="AT43" s="24">
        <v>0</v>
      </c>
      <c r="AU43" s="37">
        <v>0</v>
      </c>
      <c r="AV43" s="35">
        <v>3500</v>
      </c>
      <c r="AW43" s="35">
        <v>3195</v>
      </c>
      <c r="AX43" s="35">
        <v>3195</v>
      </c>
      <c r="AY43" s="35">
        <v>0</v>
      </c>
      <c r="AZ43" s="35">
        <v>0</v>
      </c>
      <c r="BA43" s="35">
        <v>0</v>
      </c>
      <c r="BB43" s="35">
        <v>972.1</v>
      </c>
      <c r="BC43" s="35">
        <v>0</v>
      </c>
      <c r="BD43" s="35">
        <v>0</v>
      </c>
      <c r="BE43" s="24">
        <v>0</v>
      </c>
      <c r="BF43" s="24">
        <v>0</v>
      </c>
      <c r="BG43" s="35">
        <v>0</v>
      </c>
      <c r="BH43" s="24">
        <v>0</v>
      </c>
      <c r="BI43" s="24">
        <v>0</v>
      </c>
      <c r="BJ43" s="35">
        <v>0</v>
      </c>
      <c r="BK43" s="21">
        <f t="shared" si="44"/>
        <v>560.9</v>
      </c>
      <c r="BL43" s="21">
        <f t="shared" si="45"/>
        <v>364.585</v>
      </c>
      <c r="BM43" s="21">
        <f t="shared" si="46"/>
        <v>99.506</v>
      </c>
      <c r="BN43" s="25">
        <f t="shared" si="47"/>
        <v>27.292949517945065</v>
      </c>
      <c r="BO43" s="35">
        <v>560.9</v>
      </c>
      <c r="BP43" s="35">
        <v>364.585</v>
      </c>
      <c r="BQ43" s="35">
        <v>99.506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8"/>
      <c r="CK43" s="35">
        <v>0</v>
      </c>
      <c r="CL43" s="35">
        <v>0</v>
      </c>
      <c r="CM43" s="35">
        <v>3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0</v>
      </c>
      <c r="CY43" s="35">
        <v>0</v>
      </c>
      <c r="CZ43" s="34">
        <v>0</v>
      </c>
      <c r="DA43" s="35">
        <v>0</v>
      </c>
      <c r="DB43" s="19">
        <f t="shared" si="48"/>
        <v>5583.2</v>
      </c>
      <c r="DC43" s="19">
        <f t="shared" si="49"/>
        <v>3894.625</v>
      </c>
      <c r="DD43" s="19">
        <f t="shared" si="50"/>
        <v>3487.3799999999997</v>
      </c>
      <c r="DE43" s="35">
        <v>0</v>
      </c>
      <c r="DF43" s="35">
        <v>0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</v>
      </c>
      <c r="DM43" s="35">
        <v>0</v>
      </c>
      <c r="DN43" s="35">
        <v>0</v>
      </c>
      <c r="DO43" s="35"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5">
        <v>0</v>
      </c>
      <c r="DW43" s="38">
        <v>0</v>
      </c>
      <c r="DX43" s="26">
        <f t="shared" si="51"/>
        <v>0</v>
      </c>
      <c r="DY43" s="26">
        <f t="shared" si="52"/>
        <v>0</v>
      </c>
      <c r="DZ43" s="26">
        <f t="shared" si="53"/>
        <v>0</v>
      </c>
    </row>
    <row r="44" spans="2:130" ht="17.25">
      <c r="B44" s="28">
        <v>35</v>
      </c>
      <c r="C44" s="32" t="s">
        <v>93</v>
      </c>
      <c r="D44" s="46">
        <v>513.614</v>
      </c>
      <c r="E44" s="43">
        <v>22.143</v>
      </c>
      <c r="F44" s="19">
        <f t="shared" si="29"/>
        <v>4905.6</v>
      </c>
      <c r="G44" s="19">
        <f t="shared" si="30"/>
        <v>3521.1000000000004</v>
      </c>
      <c r="H44" s="19">
        <f t="shared" si="31"/>
        <v>3356.616</v>
      </c>
      <c r="I44" s="19">
        <f t="shared" si="32"/>
        <v>95.32861889750362</v>
      </c>
      <c r="J44" s="19">
        <f t="shared" si="33"/>
        <v>59.5</v>
      </c>
      <c r="K44" s="19">
        <f t="shared" si="34"/>
        <v>-1689.175</v>
      </c>
      <c r="L44" s="27">
        <v>4965.1</v>
      </c>
      <c r="M44" s="27">
        <v>1667.441</v>
      </c>
      <c r="N44" s="21">
        <f t="shared" si="35"/>
        <v>1159</v>
      </c>
      <c r="O44" s="21">
        <f t="shared" si="36"/>
        <v>752.1</v>
      </c>
      <c r="P44" s="21">
        <f t="shared" si="37"/>
        <v>587.616</v>
      </c>
      <c r="Q44" s="21">
        <f t="shared" si="26"/>
        <v>78.13003589948144</v>
      </c>
      <c r="R44" s="22">
        <f t="shared" si="38"/>
        <v>286</v>
      </c>
      <c r="S44" s="22">
        <f t="shared" si="10"/>
        <v>185.9</v>
      </c>
      <c r="T44" s="22">
        <f t="shared" si="39"/>
        <v>120.15599999999999</v>
      </c>
      <c r="U44" s="23">
        <f t="shared" si="40"/>
        <v>64.6347498655191</v>
      </c>
      <c r="V44" s="35">
        <v>0</v>
      </c>
      <c r="W44" s="35">
        <v>0</v>
      </c>
      <c r="X44" s="35">
        <v>6.458</v>
      </c>
      <c r="Y44" s="35" t="e">
        <f t="shared" si="41"/>
        <v>#DIV/0!</v>
      </c>
      <c r="Z44" s="34">
        <v>25</v>
      </c>
      <c r="AA44" s="35">
        <v>15</v>
      </c>
      <c r="AB44" s="35">
        <v>39.46</v>
      </c>
      <c r="AC44" s="24">
        <f t="shared" si="27"/>
        <v>263.0666666666667</v>
      </c>
      <c r="AD44" s="35">
        <v>286</v>
      </c>
      <c r="AE44" s="35">
        <v>185.9</v>
      </c>
      <c r="AF44" s="35">
        <v>113.698</v>
      </c>
      <c r="AG44" s="24">
        <f t="shared" si="42"/>
        <v>61.16083916083915</v>
      </c>
      <c r="AH44" s="35">
        <v>0</v>
      </c>
      <c r="AI44" s="35">
        <v>0</v>
      </c>
      <c r="AJ44" s="35">
        <v>0</v>
      </c>
      <c r="AK44" s="24" t="e">
        <f t="shared" si="43"/>
        <v>#DIV/0!</v>
      </c>
      <c r="AL44" s="35">
        <v>0</v>
      </c>
      <c r="AM44" s="35">
        <v>0</v>
      </c>
      <c r="AN44" s="35">
        <v>0</v>
      </c>
      <c r="AO44" s="24" t="e">
        <f t="shared" si="28"/>
        <v>#DIV/0!</v>
      </c>
      <c r="AP44" s="35">
        <v>0</v>
      </c>
      <c r="AQ44" s="37">
        <v>0</v>
      </c>
      <c r="AR44" s="35">
        <v>0</v>
      </c>
      <c r="AS44" s="24">
        <v>0</v>
      </c>
      <c r="AT44" s="24">
        <v>0</v>
      </c>
      <c r="AU44" s="37">
        <v>0</v>
      </c>
      <c r="AV44" s="35">
        <v>3500</v>
      </c>
      <c r="AW44" s="35">
        <v>2769</v>
      </c>
      <c r="AX44" s="35">
        <v>2769</v>
      </c>
      <c r="AY44" s="35">
        <v>0</v>
      </c>
      <c r="AZ44" s="35">
        <v>0</v>
      </c>
      <c r="BA44" s="35">
        <v>0</v>
      </c>
      <c r="BB44" s="35">
        <v>246.6</v>
      </c>
      <c r="BC44" s="35">
        <v>0</v>
      </c>
      <c r="BD44" s="35">
        <v>0</v>
      </c>
      <c r="BE44" s="24">
        <v>0</v>
      </c>
      <c r="BF44" s="24">
        <v>0</v>
      </c>
      <c r="BG44" s="35">
        <v>0</v>
      </c>
      <c r="BH44" s="24">
        <v>0</v>
      </c>
      <c r="BI44" s="24">
        <v>0</v>
      </c>
      <c r="BJ44" s="35">
        <v>0</v>
      </c>
      <c r="BK44" s="21">
        <f t="shared" si="44"/>
        <v>848</v>
      </c>
      <c r="BL44" s="21">
        <f t="shared" si="45"/>
        <v>551.2</v>
      </c>
      <c r="BM44" s="21">
        <f t="shared" si="46"/>
        <v>428</v>
      </c>
      <c r="BN44" s="25">
        <f t="shared" si="47"/>
        <v>77.6487663280116</v>
      </c>
      <c r="BO44" s="35">
        <v>0</v>
      </c>
      <c r="BP44" s="35">
        <v>0</v>
      </c>
      <c r="BQ44" s="35">
        <v>0</v>
      </c>
      <c r="BR44" s="35">
        <v>848</v>
      </c>
      <c r="BS44" s="35">
        <v>551.2</v>
      </c>
      <c r="BT44" s="35">
        <v>428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35">
        <v>0</v>
      </c>
      <c r="CH44" s="35">
        <v>0</v>
      </c>
      <c r="CI44" s="35">
        <v>0</v>
      </c>
      <c r="CJ44" s="38"/>
      <c r="CK44" s="35">
        <v>0</v>
      </c>
      <c r="CL44" s="35">
        <v>0</v>
      </c>
      <c r="CM44" s="35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4">
        <v>0</v>
      </c>
      <c r="DA44" s="35">
        <v>0</v>
      </c>
      <c r="DB44" s="19">
        <f t="shared" si="48"/>
        <v>4905.6</v>
      </c>
      <c r="DC44" s="19">
        <f t="shared" si="49"/>
        <v>3521.1000000000004</v>
      </c>
      <c r="DD44" s="19">
        <f t="shared" si="50"/>
        <v>3356.616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v>0</v>
      </c>
      <c r="DN44" s="35">
        <v>0</v>
      </c>
      <c r="DO44" s="35"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5">
        <v>0</v>
      </c>
      <c r="DW44" s="38">
        <v>0</v>
      </c>
      <c r="DX44" s="26">
        <f t="shared" si="51"/>
        <v>0</v>
      </c>
      <c r="DY44" s="26">
        <f t="shared" si="52"/>
        <v>0</v>
      </c>
      <c r="DZ44" s="26">
        <f t="shared" si="53"/>
        <v>0</v>
      </c>
    </row>
    <row r="45" spans="2:130" ht="17.25">
      <c r="B45" s="28">
        <v>36</v>
      </c>
      <c r="C45" s="32" t="s">
        <v>94</v>
      </c>
      <c r="D45" s="46">
        <v>39.014</v>
      </c>
      <c r="E45" s="43">
        <v>0</v>
      </c>
      <c r="F45" s="19">
        <f t="shared" si="29"/>
        <v>4536.9</v>
      </c>
      <c r="G45" s="19">
        <f t="shared" si="30"/>
        <v>3243</v>
      </c>
      <c r="H45" s="19">
        <f t="shared" si="31"/>
        <v>3281.826</v>
      </c>
      <c r="I45" s="19">
        <f t="shared" si="32"/>
        <v>101.1972247918594</v>
      </c>
      <c r="J45" s="19">
        <f t="shared" si="33"/>
        <v>-881.8999999999996</v>
      </c>
      <c r="K45" s="19">
        <f t="shared" si="34"/>
        <v>-1817.593</v>
      </c>
      <c r="L45" s="27">
        <v>3655</v>
      </c>
      <c r="M45" s="27">
        <v>1464.233</v>
      </c>
      <c r="N45" s="21">
        <f t="shared" si="35"/>
        <v>230</v>
      </c>
      <c r="O45" s="21">
        <f t="shared" si="36"/>
        <v>146</v>
      </c>
      <c r="P45" s="21">
        <f t="shared" si="37"/>
        <v>184.82599999999996</v>
      </c>
      <c r="Q45" s="21">
        <f t="shared" si="26"/>
        <v>126.59315068493149</v>
      </c>
      <c r="R45" s="22">
        <f t="shared" si="38"/>
        <v>130</v>
      </c>
      <c r="S45" s="22">
        <f t="shared" si="10"/>
        <v>84.5</v>
      </c>
      <c r="T45" s="22">
        <f t="shared" si="39"/>
        <v>97.49199999999999</v>
      </c>
      <c r="U45" s="23">
        <f t="shared" si="40"/>
        <v>115.37514792899408</v>
      </c>
      <c r="V45" s="35">
        <v>5</v>
      </c>
      <c r="W45" s="35">
        <v>3.25</v>
      </c>
      <c r="X45" s="35">
        <v>5.43</v>
      </c>
      <c r="Y45" s="35">
        <f t="shared" si="41"/>
        <v>167.07692307692307</v>
      </c>
      <c r="Z45" s="34">
        <v>70</v>
      </c>
      <c r="AA45" s="35">
        <v>42</v>
      </c>
      <c r="AB45" s="35">
        <v>70.192</v>
      </c>
      <c r="AC45" s="24">
        <f t="shared" si="27"/>
        <v>167.12380952380948</v>
      </c>
      <c r="AD45" s="35">
        <v>125</v>
      </c>
      <c r="AE45" s="35">
        <v>81.25</v>
      </c>
      <c r="AF45" s="35">
        <v>92.062</v>
      </c>
      <c r="AG45" s="24">
        <f t="shared" si="42"/>
        <v>113.3070769230769</v>
      </c>
      <c r="AH45" s="35">
        <v>0</v>
      </c>
      <c r="AI45" s="35">
        <v>0</v>
      </c>
      <c r="AJ45" s="35">
        <v>0</v>
      </c>
      <c r="AK45" s="24" t="e">
        <f t="shared" si="43"/>
        <v>#DIV/0!</v>
      </c>
      <c r="AL45" s="35">
        <v>0</v>
      </c>
      <c r="AM45" s="35">
        <v>0</v>
      </c>
      <c r="AN45" s="35">
        <v>0</v>
      </c>
      <c r="AO45" s="24" t="e">
        <f t="shared" si="28"/>
        <v>#DIV/0!</v>
      </c>
      <c r="AP45" s="35">
        <v>0</v>
      </c>
      <c r="AQ45" s="37">
        <v>0</v>
      </c>
      <c r="AR45" s="35">
        <v>0</v>
      </c>
      <c r="AS45" s="24">
        <v>0</v>
      </c>
      <c r="AT45" s="24">
        <v>0</v>
      </c>
      <c r="AU45" s="37">
        <v>0</v>
      </c>
      <c r="AV45" s="35">
        <v>3500</v>
      </c>
      <c r="AW45" s="35">
        <v>3097</v>
      </c>
      <c r="AX45" s="35">
        <v>3097</v>
      </c>
      <c r="AY45" s="35">
        <v>0</v>
      </c>
      <c r="AZ45" s="35">
        <v>0</v>
      </c>
      <c r="BA45" s="35">
        <v>0</v>
      </c>
      <c r="BB45" s="35">
        <v>806.9</v>
      </c>
      <c r="BC45" s="35">
        <v>0</v>
      </c>
      <c r="BD45" s="35">
        <v>0</v>
      </c>
      <c r="BE45" s="24">
        <v>0</v>
      </c>
      <c r="BF45" s="24">
        <v>0</v>
      </c>
      <c r="BG45" s="35">
        <v>0</v>
      </c>
      <c r="BH45" s="24">
        <v>0</v>
      </c>
      <c r="BI45" s="24">
        <v>0</v>
      </c>
      <c r="BJ45" s="35">
        <v>0</v>
      </c>
      <c r="BK45" s="21">
        <f t="shared" si="44"/>
        <v>30</v>
      </c>
      <c r="BL45" s="21">
        <f t="shared" si="45"/>
        <v>19.5</v>
      </c>
      <c r="BM45" s="21">
        <f t="shared" si="46"/>
        <v>17.142</v>
      </c>
      <c r="BN45" s="25">
        <f t="shared" si="47"/>
        <v>87.90769230769232</v>
      </c>
      <c r="BO45" s="35">
        <v>30</v>
      </c>
      <c r="BP45" s="35">
        <v>19.5</v>
      </c>
      <c r="BQ45" s="35">
        <v>17.142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7"/>
      <c r="CK45" s="35">
        <v>0</v>
      </c>
      <c r="CL45" s="35">
        <v>0</v>
      </c>
      <c r="CM45" s="35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0</v>
      </c>
      <c r="CV45" s="35">
        <v>0</v>
      </c>
      <c r="CW45" s="35">
        <v>0</v>
      </c>
      <c r="CX45" s="35">
        <v>0</v>
      </c>
      <c r="CY45" s="35">
        <v>0</v>
      </c>
      <c r="CZ45" s="34">
        <v>0</v>
      </c>
      <c r="DA45" s="35">
        <v>0</v>
      </c>
      <c r="DB45" s="19">
        <f t="shared" si="48"/>
        <v>4536.9</v>
      </c>
      <c r="DC45" s="19">
        <f t="shared" si="49"/>
        <v>3243</v>
      </c>
      <c r="DD45" s="19">
        <f t="shared" si="50"/>
        <v>3281.826</v>
      </c>
      <c r="DE45" s="35">
        <v>0</v>
      </c>
      <c r="DF45" s="35">
        <v>0</v>
      </c>
      <c r="DG45" s="35">
        <v>0</v>
      </c>
      <c r="DH45" s="35">
        <v>0</v>
      </c>
      <c r="DI45" s="35">
        <v>0</v>
      </c>
      <c r="DJ45" s="35">
        <v>0</v>
      </c>
      <c r="DK45" s="35">
        <v>0</v>
      </c>
      <c r="DL45" s="35">
        <v>0</v>
      </c>
      <c r="DM45" s="35">
        <v>0</v>
      </c>
      <c r="DN45" s="35">
        <v>0</v>
      </c>
      <c r="DO45" s="35">
        <v>0</v>
      </c>
      <c r="DP45" s="35">
        <v>0</v>
      </c>
      <c r="DQ45" s="35">
        <v>0</v>
      </c>
      <c r="DR45" s="35">
        <v>0</v>
      </c>
      <c r="DS45" s="35">
        <v>0</v>
      </c>
      <c r="DT45" s="35">
        <v>0</v>
      </c>
      <c r="DU45" s="35">
        <v>0</v>
      </c>
      <c r="DV45" s="35">
        <v>0</v>
      </c>
      <c r="DW45" s="37">
        <v>0</v>
      </c>
      <c r="DX45" s="26">
        <f t="shared" si="51"/>
        <v>0</v>
      </c>
      <c r="DY45" s="26">
        <f t="shared" si="52"/>
        <v>0</v>
      </c>
      <c r="DZ45" s="26">
        <f t="shared" si="53"/>
        <v>0</v>
      </c>
    </row>
    <row r="46" spans="2:130" ht="17.25">
      <c r="B46" s="28">
        <v>37</v>
      </c>
      <c r="C46" s="32" t="s">
        <v>95</v>
      </c>
      <c r="D46" s="46">
        <v>0</v>
      </c>
      <c r="E46" s="43">
        <v>0</v>
      </c>
      <c r="F46" s="19">
        <f t="shared" si="29"/>
        <v>27938.149999999998</v>
      </c>
      <c r="G46" s="19">
        <f t="shared" si="30"/>
        <v>18504.1075</v>
      </c>
      <c r="H46" s="19">
        <f t="shared" si="31"/>
        <v>8806.237</v>
      </c>
      <c r="I46" s="19">
        <f t="shared" si="32"/>
        <v>47.59071465619187</v>
      </c>
      <c r="J46" s="19">
        <f t="shared" si="33"/>
        <v>-19818.35</v>
      </c>
      <c r="K46" s="19">
        <f t="shared" si="34"/>
        <v>-4719.295999999999</v>
      </c>
      <c r="L46" s="27">
        <v>8119.8</v>
      </c>
      <c r="M46" s="27">
        <v>4086.941</v>
      </c>
      <c r="N46" s="21">
        <f t="shared" si="35"/>
        <v>24275.55</v>
      </c>
      <c r="O46" s="21">
        <f t="shared" si="36"/>
        <v>15773.1075</v>
      </c>
      <c r="P46" s="21">
        <f t="shared" si="37"/>
        <v>6075.236999999999</v>
      </c>
      <c r="Q46" s="21">
        <f t="shared" si="26"/>
        <v>38.51642423663187</v>
      </c>
      <c r="R46" s="22">
        <f t="shared" si="38"/>
        <v>58.75</v>
      </c>
      <c r="S46" s="22">
        <f t="shared" si="10"/>
        <v>38.1875</v>
      </c>
      <c r="T46" s="22">
        <f t="shared" si="39"/>
        <v>41.058</v>
      </c>
      <c r="U46" s="23">
        <f t="shared" si="40"/>
        <v>107.51685761047463</v>
      </c>
      <c r="V46" s="35">
        <v>34.75</v>
      </c>
      <c r="W46" s="35">
        <v>22.5875</v>
      </c>
      <c r="X46" s="35">
        <v>25.058</v>
      </c>
      <c r="Y46" s="35">
        <f t="shared" si="41"/>
        <v>110.93746541228555</v>
      </c>
      <c r="Z46" s="34">
        <v>120</v>
      </c>
      <c r="AA46" s="35">
        <v>72</v>
      </c>
      <c r="AB46" s="35">
        <v>83.382</v>
      </c>
      <c r="AC46" s="24">
        <f t="shared" si="27"/>
        <v>115.80833333333334</v>
      </c>
      <c r="AD46" s="35">
        <v>24</v>
      </c>
      <c r="AE46" s="35">
        <v>15.6</v>
      </c>
      <c r="AF46" s="35">
        <v>16</v>
      </c>
      <c r="AG46" s="24">
        <f t="shared" si="42"/>
        <v>102.56410256410258</v>
      </c>
      <c r="AH46" s="35">
        <v>0</v>
      </c>
      <c r="AI46" s="35">
        <v>0</v>
      </c>
      <c r="AJ46" s="35">
        <v>0</v>
      </c>
      <c r="AK46" s="24" t="e">
        <f t="shared" si="43"/>
        <v>#DIV/0!</v>
      </c>
      <c r="AL46" s="35">
        <v>0</v>
      </c>
      <c r="AM46" s="35">
        <v>0</v>
      </c>
      <c r="AN46" s="35">
        <v>0</v>
      </c>
      <c r="AO46" s="24" t="e">
        <f t="shared" si="28"/>
        <v>#DIV/0!</v>
      </c>
      <c r="AP46" s="35">
        <v>0</v>
      </c>
      <c r="AQ46" s="37">
        <v>0</v>
      </c>
      <c r="AR46" s="35">
        <v>0</v>
      </c>
      <c r="AS46" s="24">
        <v>0</v>
      </c>
      <c r="AT46" s="24">
        <v>0</v>
      </c>
      <c r="AU46" s="37">
        <v>0</v>
      </c>
      <c r="AV46" s="35">
        <v>3662.6</v>
      </c>
      <c r="AW46" s="35">
        <v>2731</v>
      </c>
      <c r="AX46" s="35">
        <v>2731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24">
        <v>0</v>
      </c>
      <c r="BF46" s="24">
        <v>0</v>
      </c>
      <c r="BG46" s="35">
        <v>0</v>
      </c>
      <c r="BH46" s="24">
        <v>0</v>
      </c>
      <c r="BI46" s="24">
        <v>0</v>
      </c>
      <c r="BJ46" s="35">
        <v>0</v>
      </c>
      <c r="BK46" s="21">
        <f t="shared" si="44"/>
        <v>24096.8</v>
      </c>
      <c r="BL46" s="21">
        <f t="shared" si="45"/>
        <v>15662.92</v>
      </c>
      <c r="BM46" s="21">
        <f t="shared" si="46"/>
        <v>5950.797</v>
      </c>
      <c r="BN46" s="25">
        <f t="shared" si="47"/>
        <v>37.99289659910157</v>
      </c>
      <c r="BO46" s="35">
        <v>24096.8</v>
      </c>
      <c r="BP46" s="35">
        <v>15662.92</v>
      </c>
      <c r="BQ46" s="35">
        <v>5950.797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8"/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0</v>
      </c>
      <c r="CV46" s="35">
        <v>0</v>
      </c>
      <c r="CW46" s="35">
        <v>0</v>
      </c>
      <c r="CX46" s="35">
        <v>0</v>
      </c>
      <c r="CY46" s="35">
        <v>0</v>
      </c>
      <c r="CZ46" s="34">
        <v>0</v>
      </c>
      <c r="DA46" s="35">
        <v>0</v>
      </c>
      <c r="DB46" s="19">
        <f t="shared" si="48"/>
        <v>27938.149999999998</v>
      </c>
      <c r="DC46" s="19">
        <f t="shared" si="49"/>
        <v>18504.1075</v>
      </c>
      <c r="DD46" s="19">
        <f t="shared" si="50"/>
        <v>8806.237</v>
      </c>
      <c r="DE46" s="35">
        <v>0</v>
      </c>
      <c r="DF46" s="35">
        <v>0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v>0</v>
      </c>
      <c r="DN46" s="35">
        <v>0</v>
      </c>
      <c r="DO46" s="35">
        <v>0</v>
      </c>
      <c r="DP46" s="35">
        <v>0</v>
      </c>
      <c r="DQ46" s="35">
        <v>0</v>
      </c>
      <c r="DR46" s="35">
        <v>0</v>
      </c>
      <c r="DS46" s="35">
        <v>0</v>
      </c>
      <c r="DT46" s="35">
        <v>111</v>
      </c>
      <c r="DU46" s="35">
        <v>70.2</v>
      </c>
      <c r="DV46" s="35">
        <v>50</v>
      </c>
      <c r="DW46" s="38">
        <v>0</v>
      </c>
      <c r="DX46" s="26">
        <f t="shared" si="51"/>
        <v>111</v>
      </c>
      <c r="DY46" s="26">
        <f t="shared" si="52"/>
        <v>70.2</v>
      </c>
      <c r="DZ46" s="26">
        <f t="shared" si="53"/>
        <v>50</v>
      </c>
    </row>
    <row r="47" spans="2:130" ht="17.25">
      <c r="B47" s="28">
        <v>38</v>
      </c>
      <c r="C47" s="32" t="s">
        <v>96</v>
      </c>
      <c r="D47" s="46">
        <v>50098.6494</v>
      </c>
      <c r="E47" s="43">
        <v>56038.9072</v>
      </c>
      <c r="F47" s="19">
        <f t="shared" si="29"/>
        <v>485285.4</v>
      </c>
      <c r="G47" s="19">
        <f t="shared" si="30"/>
        <v>349487.201</v>
      </c>
      <c r="H47" s="19">
        <f t="shared" si="31"/>
        <v>371811.7734</v>
      </c>
      <c r="I47" s="19">
        <f t="shared" si="32"/>
        <v>106.38780829058172</v>
      </c>
      <c r="J47" s="19">
        <f t="shared" si="33"/>
        <v>-144474.10000000003</v>
      </c>
      <c r="K47" s="19">
        <f t="shared" si="34"/>
        <v>-229753.1484</v>
      </c>
      <c r="L47" s="20">
        <v>340811.3</v>
      </c>
      <c r="M47" s="20">
        <v>142058.625</v>
      </c>
      <c r="N47" s="21">
        <f t="shared" si="35"/>
        <v>71865</v>
      </c>
      <c r="O47" s="21">
        <f t="shared" si="36"/>
        <v>47733.75</v>
      </c>
      <c r="P47" s="21">
        <f t="shared" si="37"/>
        <v>65271.7984</v>
      </c>
      <c r="Q47" s="21">
        <f t="shared" si="26"/>
        <v>136.74140079084503</v>
      </c>
      <c r="R47" s="22">
        <f t="shared" si="38"/>
        <v>40400</v>
      </c>
      <c r="S47" s="22">
        <f t="shared" si="10"/>
        <v>27260</v>
      </c>
      <c r="T47" s="22">
        <f t="shared" si="39"/>
        <v>39124.788</v>
      </c>
      <c r="U47" s="23">
        <f t="shared" si="40"/>
        <v>143.52453411592077</v>
      </c>
      <c r="V47" s="35">
        <v>7800</v>
      </c>
      <c r="W47" s="35">
        <v>5070</v>
      </c>
      <c r="X47" s="35">
        <v>6108.3</v>
      </c>
      <c r="Y47" s="35">
        <f t="shared" si="41"/>
        <v>120.47928994082841</v>
      </c>
      <c r="Z47" s="34">
        <v>6400</v>
      </c>
      <c r="AA47" s="35">
        <v>3840</v>
      </c>
      <c r="AB47" s="35">
        <v>5271.7504</v>
      </c>
      <c r="AC47" s="24">
        <f t="shared" si="27"/>
        <v>137.28516666666667</v>
      </c>
      <c r="AD47" s="35">
        <v>32600</v>
      </c>
      <c r="AE47" s="35">
        <v>22190</v>
      </c>
      <c r="AF47" s="35">
        <v>33016.488</v>
      </c>
      <c r="AG47" s="24">
        <f t="shared" si="42"/>
        <v>148.78994141505183</v>
      </c>
      <c r="AH47" s="35">
        <v>8565</v>
      </c>
      <c r="AI47" s="35">
        <v>6423.75</v>
      </c>
      <c r="AJ47" s="35">
        <v>8473.787</v>
      </c>
      <c r="AK47" s="24">
        <f t="shared" si="43"/>
        <v>131.913399494065</v>
      </c>
      <c r="AL47" s="35">
        <v>5300</v>
      </c>
      <c r="AM47" s="35">
        <v>3710</v>
      </c>
      <c r="AN47" s="35">
        <v>4695.9</v>
      </c>
      <c r="AO47" s="24">
        <f t="shared" si="28"/>
        <v>126.57412398921832</v>
      </c>
      <c r="AP47" s="35">
        <v>0</v>
      </c>
      <c r="AQ47" s="37">
        <v>0</v>
      </c>
      <c r="AR47" s="35">
        <v>0</v>
      </c>
      <c r="AS47" s="24">
        <v>0</v>
      </c>
      <c r="AT47" s="24">
        <v>0</v>
      </c>
      <c r="AU47" s="37">
        <v>0</v>
      </c>
      <c r="AV47" s="35">
        <v>356058.4</v>
      </c>
      <c r="AW47" s="35">
        <v>295692.5</v>
      </c>
      <c r="AX47" s="35">
        <v>295692.5</v>
      </c>
      <c r="AY47" s="35">
        <v>0</v>
      </c>
      <c r="AZ47" s="35">
        <v>0</v>
      </c>
      <c r="BA47" s="35">
        <v>0</v>
      </c>
      <c r="BB47" s="35">
        <v>49954.3</v>
      </c>
      <c r="BC47" s="35">
        <v>3914.1</v>
      </c>
      <c r="BD47" s="35">
        <v>3914.1</v>
      </c>
      <c r="BE47" s="24">
        <v>0</v>
      </c>
      <c r="BF47" s="24">
        <v>0</v>
      </c>
      <c r="BG47" s="35">
        <v>0</v>
      </c>
      <c r="BH47" s="24">
        <v>0</v>
      </c>
      <c r="BI47" s="24">
        <v>0</v>
      </c>
      <c r="BJ47" s="35">
        <v>0</v>
      </c>
      <c r="BK47" s="21">
        <f t="shared" si="44"/>
        <v>6400</v>
      </c>
      <c r="BL47" s="21">
        <f t="shared" si="45"/>
        <v>4160</v>
      </c>
      <c r="BM47" s="21">
        <f t="shared" si="46"/>
        <v>6347.573</v>
      </c>
      <c r="BN47" s="25">
        <f t="shared" si="47"/>
        <v>152.58588942307694</v>
      </c>
      <c r="BO47" s="35">
        <v>1900</v>
      </c>
      <c r="BP47" s="35">
        <v>1235</v>
      </c>
      <c r="BQ47" s="35">
        <v>1650.5</v>
      </c>
      <c r="BR47" s="35">
        <v>0</v>
      </c>
      <c r="BS47" s="35">
        <v>0</v>
      </c>
      <c r="BT47" s="35">
        <v>0</v>
      </c>
      <c r="BU47" s="35">
        <v>1500</v>
      </c>
      <c r="BV47" s="35">
        <v>975</v>
      </c>
      <c r="BW47" s="35">
        <v>1614.342</v>
      </c>
      <c r="BX47" s="35">
        <v>3000</v>
      </c>
      <c r="BY47" s="35">
        <v>1950</v>
      </c>
      <c r="BZ47" s="35">
        <v>3082.731</v>
      </c>
      <c r="CA47" s="35">
        <v>0</v>
      </c>
      <c r="CB47" s="35">
        <v>0</v>
      </c>
      <c r="CC47" s="35">
        <v>0</v>
      </c>
      <c r="CD47" s="35">
        <v>3407.7</v>
      </c>
      <c r="CE47" s="35">
        <v>2146.8509999999997</v>
      </c>
      <c r="CF47" s="35">
        <v>2385.39</v>
      </c>
      <c r="CG47" s="35">
        <v>0</v>
      </c>
      <c r="CH47" s="35">
        <v>0</v>
      </c>
      <c r="CI47" s="35">
        <v>0</v>
      </c>
      <c r="CJ47" s="37"/>
      <c r="CK47" s="35">
        <v>2100</v>
      </c>
      <c r="CL47" s="35">
        <v>1155</v>
      </c>
      <c r="CM47" s="35">
        <v>638</v>
      </c>
      <c r="CN47" s="35">
        <v>600</v>
      </c>
      <c r="CO47" s="35">
        <v>330</v>
      </c>
      <c r="CP47" s="35">
        <v>0</v>
      </c>
      <c r="CQ47" s="35">
        <v>1100</v>
      </c>
      <c r="CR47" s="35">
        <v>605</v>
      </c>
      <c r="CS47" s="35">
        <v>720</v>
      </c>
      <c r="CT47" s="35">
        <v>0</v>
      </c>
      <c r="CU47" s="35">
        <v>0</v>
      </c>
      <c r="CV47" s="35">
        <v>0</v>
      </c>
      <c r="CW47" s="35">
        <v>1000</v>
      </c>
      <c r="CX47" s="35">
        <v>250</v>
      </c>
      <c r="CY47" s="35">
        <v>0</v>
      </c>
      <c r="CZ47" s="34">
        <v>0</v>
      </c>
      <c r="DA47" s="35">
        <v>0</v>
      </c>
      <c r="DB47" s="19">
        <f t="shared" si="48"/>
        <v>481285.4</v>
      </c>
      <c r="DC47" s="19">
        <f t="shared" si="49"/>
        <v>349487.201</v>
      </c>
      <c r="DD47" s="19">
        <f t="shared" si="50"/>
        <v>367263.7884</v>
      </c>
      <c r="DE47" s="35">
        <v>0</v>
      </c>
      <c r="DF47" s="35">
        <v>0</v>
      </c>
      <c r="DG47" s="35">
        <v>0</v>
      </c>
      <c r="DH47" s="35">
        <v>4000</v>
      </c>
      <c r="DI47" s="35">
        <v>0</v>
      </c>
      <c r="DJ47" s="35">
        <v>3600</v>
      </c>
      <c r="DK47" s="35">
        <v>0</v>
      </c>
      <c r="DL47" s="35">
        <v>0</v>
      </c>
      <c r="DM47" s="35">
        <v>0</v>
      </c>
      <c r="DN47" s="35">
        <v>0</v>
      </c>
      <c r="DO47" s="35">
        <v>0</v>
      </c>
      <c r="DP47" s="35">
        <v>0</v>
      </c>
      <c r="DQ47" s="35">
        <v>0</v>
      </c>
      <c r="DR47" s="35">
        <v>0</v>
      </c>
      <c r="DS47" s="35">
        <v>947.985</v>
      </c>
      <c r="DT47" s="35">
        <v>5000</v>
      </c>
      <c r="DU47" s="35">
        <v>2510</v>
      </c>
      <c r="DV47" s="35">
        <v>0</v>
      </c>
      <c r="DW47" s="37">
        <v>0</v>
      </c>
      <c r="DX47" s="26">
        <f t="shared" si="51"/>
        <v>9000</v>
      </c>
      <c r="DY47" s="26">
        <f t="shared" si="52"/>
        <v>2510</v>
      </c>
      <c r="DZ47" s="26">
        <f t="shared" si="53"/>
        <v>4547.985</v>
      </c>
    </row>
    <row r="48" spans="2:130" ht="17.25">
      <c r="B48" s="28">
        <v>39</v>
      </c>
      <c r="C48" s="32" t="s">
        <v>97</v>
      </c>
      <c r="D48" s="46">
        <v>2436.154</v>
      </c>
      <c r="E48" s="43">
        <v>932.8267</v>
      </c>
      <c r="F48" s="19">
        <f t="shared" si="29"/>
        <v>27914.5</v>
      </c>
      <c r="G48" s="19">
        <f t="shared" si="30"/>
        <v>20592.9</v>
      </c>
      <c r="H48" s="19">
        <f t="shared" si="31"/>
        <v>20970.61</v>
      </c>
      <c r="I48" s="19">
        <f t="shared" si="32"/>
        <v>101.83417585672731</v>
      </c>
      <c r="J48" s="19">
        <f t="shared" si="33"/>
        <v>-5947.799999999999</v>
      </c>
      <c r="K48" s="19">
        <f t="shared" si="34"/>
        <v>-13314.524000000001</v>
      </c>
      <c r="L48" s="27">
        <v>21966.7</v>
      </c>
      <c r="M48" s="27">
        <v>7656.086</v>
      </c>
      <c r="N48" s="21">
        <f t="shared" si="35"/>
        <v>2770</v>
      </c>
      <c r="O48" s="21">
        <f t="shared" si="36"/>
        <v>1734.5</v>
      </c>
      <c r="P48" s="21">
        <f t="shared" si="37"/>
        <v>2112.21</v>
      </c>
      <c r="Q48" s="21">
        <f t="shared" si="26"/>
        <v>121.77630441049294</v>
      </c>
      <c r="R48" s="22">
        <f t="shared" si="38"/>
        <v>400</v>
      </c>
      <c r="S48" s="22">
        <f t="shared" si="10"/>
        <v>260</v>
      </c>
      <c r="T48" s="22">
        <f t="shared" si="39"/>
        <v>435.152</v>
      </c>
      <c r="U48" s="23">
        <f t="shared" si="40"/>
        <v>167.36615384615382</v>
      </c>
      <c r="V48" s="35">
        <v>0</v>
      </c>
      <c r="W48" s="35">
        <v>0</v>
      </c>
      <c r="X48" s="35">
        <v>1.324</v>
      </c>
      <c r="Y48" s="35" t="e">
        <f t="shared" si="41"/>
        <v>#DIV/0!</v>
      </c>
      <c r="Z48" s="34">
        <v>1400</v>
      </c>
      <c r="AA48" s="35">
        <v>840</v>
      </c>
      <c r="AB48" s="35">
        <v>1050.938</v>
      </c>
      <c r="AC48" s="24">
        <f t="shared" si="27"/>
        <v>125.1116666666667</v>
      </c>
      <c r="AD48" s="35">
        <v>400</v>
      </c>
      <c r="AE48" s="35">
        <v>260</v>
      </c>
      <c r="AF48" s="35">
        <v>433.828</v>
      </c>
      <c r="AG48" s="24">
        <f t="shared" si="42"/>
        <v>166.85692307692307</v>
      </c>
      <c r="AH48" s="35">
        <v>40</v>
      </c>
      <c r="AI48" s="35">
        <v>30</v>
      </c>
      <c r="AJ48" s="35">
        <v>30</v>
      </c>
      <c r="AK48" s="24">
        <f t="shared" si="43"/>
        <v>100</v>
      </c>
      <c r="AL48" s="35">
        <v>0</v>
      </c>
      <c r="AM48" s="35">
        <v>0</v>
      </c>
      <c r="AN48" s="35">
        <v>0</v>
      </c>
      <c r="AO48" s="24" t="e">
        <f t="shared" si="28"/>
        <v>#DIV/0!</v>
      </c>
      <c r="AP48" s="35">
        <v>0</v>
      </c>
      <c r="AQ48" s="37">
        <v>0</v>
      </c>
      <c r="AR48" s="35">
        <v>0</v>
      </c>
      <c r="AS48" s="24">
        <v>0</v>
      </c>
      <c r="AT48" s="24">
        <v>0</v>
      </c>
      <c r="AU48" s="37">
        <v>0</v>
      </c>
      <c r="AV48" s="35">
        <v>25144.5</v>
      </c>
      <c r="AW48" s="35">
        <v>18858.4</v>
      </c>
      <c r="AX48" s="35">
        <v>18858.4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24">
        <v>0</v>
      </c>
      <c r="BF48" s="24">
        <v>0</v>
      </c>
      <c r="BG48" s="35">
        <v>0</v>
      </c>
      <c r="BH48" s="24">
        <v>0</v>
      </c>
      <c r="BI48" s="24">
        <v>0</v>
      </c>
      <c r="BJ48" s="35">
        <v>0</v>
      </c>
      <c r="BK48" s="21">
        <f t="shared" si="44"/>
        <v>930</v>
      </c>
      <c r="BL48" s="21">
        <f t="shared" si="45"/>
        <v>604.5</v>
      </c>
      <c r="BM48" s="21">
        <f t="shared" si="46"/>
        <v>596.12</v>
      </c>
      <c r="BN48" s="25">
        <f t="shared" si="47"/>
        <v>98.61373035566584</v>
      </c>
      <c r="BO48" s="35">
        <v>930</v>
      </c>
      <c r="BP48" s="35">
        <v>604.5</v>
      </c>
      <c r="BQ48" s="35">
        <v>596.12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8"/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4">
        <v>0</v>
      </c>
      <c r="DA48" s="35">
        <v>0</v>
      </c>
      <c r="DB48" s="19">
        <f t="shared" si="48"/>
        <v>27914.5</v>
      </c>
      <c r="DC48" s="19">
        <f t="shared" si="49"/>
        <v>20592.9</v>
      </c>
      <c r="DD48" s="19">
        <f t="shared" si="50"/>
        <v>20970.61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0</v>
      </c>
      <c r="DM48" s="35">
        <v>0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0</v>
      </c>
      <c r="DU48" s="35">
        <v>0</v>
      </c>
      <c r="DV48" s="35">
        <v>0</v>
      </c>
      <c r="DW48" s="38">
        <v>0</v>
      </c>
      <c r="DX48" s="26">
        <f t="shared" si="51"/>
        <v>0</v>
      </c>
      <c r="DY48" s="26">
        <f t="shared" si="52"/>
        <v>0</v>
      </c>
      <c r="DZ48" s="26">
        <f t="shared" si="53"/>
        <v>0</v>
      </c>
    </row>
    <row r="49" spans="2:130" ht="17.25">
      <c r="B49" s="28">
        <v>40</v>
      </c>
      <c r="C49" s="32" t="s">
        <v>98</v>
      </c>
      <c r="D49" s="46">
        <v>22.997</v>
      </c>
      <c r="E49" s="43">
        <v>278.9658</v>
      </c>
      <c r="F49" s="19">
        <f t="shared" si="29"/>
        <v>5187.2</v>
      </c>
      <c r="G49" s="19">
        <f t="shared" si="30"/>
        <v>3732.9700000000003</v>
      </c>
      <c r="H49" s="19">
        <f t="shared" si="31"/>
        <v>3626.597</v>
      </c>
      <c r="I49" s="19">
        <f t="shared" si="32"/>
        <v>97.1504458916091</v>
      </c>
      <c r="J49" s="19">
        <f t="shared" si="33"/>
        <v>356.8000000000002</v>
      </c>
      <c r="K49" s="19">
        <f t="shared" si="34"/>
        <v>-2104.597</v>
      </c>
      <c r="L49" s="27">
        <v>5544</v>
      </c>
      <c r="M49" s="27">
        <v>1522</v>
      </c>
      <c r="N49" s="21">
        <f t="shared" si="35"/>
        <v>1417.7</v>
      </c>
      <c r="O49" s="21">
        <f t="shared" si="36"/>
        <v>872.97</v>
      </c>
      <c r="P49" s="21">
        <f t="shared" si="37"/>
        <v>766.597</v>
      </c>
      <c r="Q49" s="21">
        <f t="shared" si="26"/>
        <v>87.81481608760896</v>
      </c>
      <c r="R49" s="22">
        <f t="shared" si="38"/>
        <v>80</v>
      </c>
      <c r="S49" s="22">
        <f t="shared" si="10"/>
        <v>52</v>
      </c>
      <c r="T49" s="22">
        <f t="shared" si="39"/>
        <v>127.43</v>
      </c>
      <c r="U49" s="23">
        <f t="shared" si="40"/>
        <v>245.05769230769232</v>
      </c>
      <c r="V49" s="35">
        <v>0</v>
      </c>
      <c r="W49" s="35">
        <v>0</v>
      </c>
      <c r="X49" s="35">
        <v>0</v>
      </c>
      <c r="Y49" s="35" t="e">
        <f t="shared" si="41"/>
        <v>#DIV/0!</v>
      </c>
      <c r="Z49" s="34">
        <v>970.7</v>
      </c>
      <c r="AA49" s="35">
        <v>582.42</v>
      </c>
      <c r="AB49" s="35">
        <v>484.122</v>
      </c>
      <c r="AC49" s="24">
        <f t="shared" si="27"/>
        <v>83.12248892551767</v>
      </c>
      <c r="AD49" s="35">
        <v>80</v>
      </c>
      <c r="AE49" s="35">
        <v>52</v>
      </c>
      <c r="AF49" s="35">
        <v>127.43</v>
      </c>
      <c r="AG49" s="24">
        <f t="shared" si="42"/>
        <v>245.05769230769232</v>
      </c>
      <c r="AH49" s="35">
        <v>0</v>
      </c>
      <c r="AI49" s="35">
        <v>0</v>
      </c>
      <c r="AJ49" s="35">
        <v>0</v>
      </c>
      <c r="AK49" s="24" t="e">
        <f t="shared" si="43"/>
        <v>#DIV/0!</v>
      </c>
      <c r="AL49" s="35">
        <v>0</v>
      </c>
      <c r="AM49" s="35">
        <v>0</v>
      </c>
      <c r="AN49" s="35">
        <v>0</v>
      </c>
      <c r="AO49" s="24" t="e">
        <f t="shared" si="28"/>
        <v>#DIV/0!</v>
      </c>
      <c r="AP49" s="35">
        <v>0</v>
      </c>
      <c r="AQ49" s="37">
        <v>0</v>
      </c>
      <c r="AR49" s="35">
        <v>0</v>
      </c>
      <c r="AS49" s="24">
        <v>0</v>
      </c>
      <c r="AT49" s="24">
        <v>0</v>
      </c>
      <c r="AU49" s="37">
        <v>0</v>
      </c>
      <c r="AV49" s="35">
        <v>3500</v>
      </c>
      <c r="AW49" s="35">
        <v>2860</v>
      </c>
      <c r="AX49" s="35">
        <v>2860</v>
      </c>
      <c r="AY49" s="35">
        <v>0</v>
      </c>
      <c r="AZ49" s="35">
        <v>0</v>
      </c>
      <c r="BA49" s="35">
        <v>0</v>
      </c>
      <c r="BB49" s="35">
        <v>269.5</v>
      </c>
      <c r="BC49" s="35">
        <v>0</v>
      </c>
      <c r="BD49" s="35">
        <v>0</v>
      </c>
      <c r="BE49" s="24">
        <v>0</v>
      </c>
      <c r="BF49" s="24">
        <v>0</v>
      </c>
      <c r="BG49" s="35">
        <v>0</v>
      </c>
      <c r="BH49" s="24">
        <v>0</v>
      </c>
      <c r="BI49" s="24">
        <v>0</v>
      </c>
      <c r="BJ49" s="35">
        <v>0</v>
      </c>
      <c r="BK49" s="21">
        <f t="shared" si="44"/>
        <v>367</v>
      </c>
      <c r="BL49" s="21">
        <f t="shared" si="45"/>
        <v>238.55</v>
      </c>
      <c r="BM49" s="21">
        <f t="shared" si="46"/>
        <v>155.045</v>
      </c>
      <c r="BN49" s="25">
        <f t="shared" si="47"/>
        <v>64.99476000838398</v>
      </c>
      <c r="BO49" s="35">
        <v>367</v>
      </c>
      <c r="BP49" s="35">
        <v>238.55</v>
      </c>
      <c r="BQ49" s="35">
        <v>155.045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8"/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4">
        <v>0</v>
      </c>
      <c r="DA49" s="35">
        <v>0</v>
      </c>
      <c r="DB49" s="19">
        <f t="shared" si="48"/>
        <v>5187.2</v>
      </c>
      <c r="DC49" s="19">
        <f t="shared" si="49"/>
        <v>3732.9700000000003</v>
      </c>
      <c r="DD49" s="19">
        <f t="shared" si="50"/>
        <v>3626.597</v>
      </c>
      <c r="DE49" s="35">
        <v>0</v>
      </c>
      <c r="DF49" s="35">
        <v>0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0</v>
      </c>
      <c r="DM49" s="35">
        <v>0</v>
      </c>
      <c r="DN49" s="35">
        <v>0</v>
      </c>
      <c r="DO49" s="35">
        <v>0</v>
      </c>
      <c r="DP49" s="35">
        <v>0</v>
      </c>
      <c r="DQ49" s="35">
        <v>0</v>
      </c>
      <c r="DR49" s="35">
        <v>0</v>
      </c>
      <c r="DS49" s="35">
        <v>0</v>
      </c>
      <c r="DT49" s="35">
        <v>0</v>
      </c>
      <c r="DU49" s="35">
        <v>0</v>
      </c>
      <c r="DV49" s="35">
        <v>0</v>
      </c>
      <c r="DW49" s="38">
        <v>0</v>
      </c>
      <c r="DX49" s="26">
        <f t="shared" si="51"/>
        <v>0</v>
      </c>
      <c r="DY49" s="26">
        <f t="shared" si="52"/>
        <v>0</v>
      </c>
      <c r="DZ49" s="26">
        <f t="shared" si="53"/>
        <v>0</v>
      </c>
    </row>
    <row r="50" spans="2:130" ht="17.25">
      <c r="B50" s="28">
        <v>41</v>
      </c>
      <c r="C50" s="32" t="s">
        <v>99</v>
      </c>
      <c r="D50" s="46">
        <v>4477.486</v>
      </c>
      <c r="E50" s="43">
        <v>11.5898</v>
      </c>
      <c r="F50" s="19">
        <f t="shared" si="29"/>
        <v>6953.200000000001</v>
      </c>
      <c r="G50" s="19">
        <f t="shared" si="30"/>
        <v>4818.58</v>
      </c>
      <c r="H50" s="19">
        <f t="shared" si="31"/>
        <v>4160.401</v>
      </c>
      <c r="I50" s="19">
        <f t="shared" si="32"/>
        <v>86.340809948159</v>
      </c>
      <c r="J50" s="19">
        <f t="shared" si="33"/>
        <v>-100.10000000000036</v>
      </c>
      <c r="K50" s="19">
        <f t="shared" si="34"/>
        <v>-1296.096</v>
      </c>
      <c r="L50" s="27">
        <v>6853.1</v>
      </c>
      <c r="M50" s="27">
        <v>2864.305</v>
      </c>
      <c r="N50" s="21">
        <f t="shared" si="35"/>
        <v>2091.6</v>
      </c>
      <c r="O50" s="21">
        <f t="shared" si="36"/>
        <v>1318.58</v>
      </c>
      <c r="P50" s="21">
        <f t="shared" si="37"/>
        <v>660.4010000000001</v>
      </c>
      <c r="Q50" s="21">
        <f t="shared" si="26"/>
        <v>50.08425730710311</v>
      </c>
      <c r="R50" s="22">
        <f t="shared" si="38"/>
        <v>72.4</v>
      </c>
      <c r="S50" s="22">
        <f t="shared" si="10"/>
        <v>47.06</v>
      </c>
      <c r="T50" s="22">
        <f t="shared" si="39"/>
        <v>28.205</v>
      </c>
      <c r="U50" s="23">
        <f t="shared" si="40"/>
        <v>59.93412664683382</v>
      </c>
      <c r="V50" s="35">
        <v>0</v>
      </c>
      <c r="W50" s="35">
        <v>0</v>
      </c>
      <c r="X50" s="35">
        <v>0</v>
      </c>
      <c r="Y50" s="35" t="e">
        <f t="shared" si="41"/>
        <v>#DIV/0!</v>
      </c>
      <c r="Z50" s="34">
        <v>819.2</v>
      </c>
      <c r="AA50" s="35">
        <v>491.52</v>
      </c>
      <c r="AB50" s="35">
        <v>120</v>
      </c>
      <c r="AC50" s="24">
        <f t="shared" si="27"/>
        <v>24.4140625</v>
      </c>
      <c r="AD50" s="35">
        <v>72.4</v>
      </c>
      <c r="AE50" s="35">
        <v>47.06</v>
      </c>
      <c r="AF50" s="35">
        <v>28.205</v>
      </c>
      <c r="AG50" s="24">
        <f t="shared" si="42"/>
        <v>59.93412664683382</v>
      </c>
      <c r="AH50" s="35">
        <v>0</v>
      </c>
      <c r="AI50" s="35">
        <v>0</v>
      </c>
      <c r="AJ50" s="35">
        <v>0</v>
      </c>
      <c r="AK50" s="24" t="e">
        <f t="shared" si="43"/>
        <v>#DIV/0!</v>
      </c>
      <c r="AL50" s="35">
        <v>0</v>
      </c>
      <c r="AM50" s="35">
        <v>0</v>
      </c>
      <c r="AN50" s="35">
        <v>0</v>
      </c>
      <c r="AO50" s="24" t="e">
        <f t="shared" si="28"/>
        <v>#DIV/0!</v>
      </c>
      <c r="AP50" s="35">
        <v>0</v>
      </c>
      <c r="AQ50" s="37">
        <v>0</v>
      </c>
      <c r="AR50" s="35">
        <v>0</v>
      </c>
      <c r="AS50" s="24">
        <v>0</v>
      </c>
      <c r="AT50" s="24">
        <v>0</v>
      </c>
      <c r="AU50" s="37">
        <v>0</v>
      </c>
      <c r="AV50" s="35">
        <v>3500</v>
      </c>
      <c r="AW50" s="35">
        <v>3500</v>
      </c>
      <c r="AX50" s="35">
        <v>3500</v>
      </c>
      <c r="AY50" s="35">
        <v>0</v>
      </c>
      <c r="AZ50" s="35">
        <v>0</v>
      </c>
      <c r="BA50" s="35">
        <v>0</v>
      </c>
      <c r="BB50" s="35">
        <v>1361.6</v>
      </c>
      <c r="BC50" s="35">
        <v>0</v>
      </c>
      <c r="BD50" s="35">
        <v>0</v>
      </c>
      <c r="BE50" s="24">
        <v>0</v>
      </c>
      <c r="BF50" s="24">
        <v>0</v>
      </c>
      <c r="BG50" s="35">
        <v>0</v>
      </c>
      <c r="BH50" s="24">
        <v>0</v>
      </c>
      <c r="BI50" s="24">
        <v>0</v>
      </c>
      <c r="BJ50" s="35">
        <v>0</v>
      </c>
      <c r="BK50" s="21">
        <f t="shared" si="44"/>
        <v>1200</v>
      </c>
      <c r="BL50" s="21">
        <f t="shared" si="45"/>
        <v>780</v>
      </c>
      <c r="BM50" s="21">
        <f t="shared" si="46"/>
        <v>512.196</v>
      </c>
      <c r="BN50" s="25">
        <f t="shared" si="47"/>
        <v>65.66615384615385</v>
      </c>
      <c r="BO50" s="35">
        <v>60</v>
      </c>
      <c r="BP50" s="35">
        <v>39</v>
      </c>
      <c r="BQ50" s="35">
        <v>90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422.196</v>
      </c>
      <c r="BX50" s="35">
        <v>1140</v>
      </c>
      <c r="BY50" s="35">
        <v>741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0</v>
      </c>
      <c r="CH50" s="35">
        <v>0</v>
      </c>
      <c r="CI50" s="35">
        <v>0</v>
      </c>
      <c r="CJ50" s="39"/>
      <c r="CK50" s="35">
        <v>0</v>
      </c>
      <c r="CL50" s="35">
        <v>0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0</v>
      </c>
      <c r="CV50" s="35">
        <v>0</v>
      </c>
      <c r="CW50" s="35">
        <v>0</v>
      </c>
      <c r="CX50" s="35">
        <v>0</v>
      </c>
      <c r="CY50" s="35">
        <v>0</v>
      </c>
      <c r="CZ50" s="34">
        <v>0</v>
      </c>
      <c r="DA50" s="35">
        <v>0</v>
      </c>
      <c r="DB50" s="19">
        <f t="shared" si="48"/>
        <v>6953.200000000001</v>
      </c>
      <c r="DC50" s="19">
        <f t="shared" si="49"/>
        <v>4818.58</v>
      </c>
      <c r="DD50" s="19">
        <f t="shared" si="50"/>
        <v>4160.401</v>
      </c>
      <c r="DE50" s="35">
        <v>0</v>
      </c>
      <c r="DF50" s="35">
        <v>0</v>
      </c>
      <c r="DG50" s="35">
        <v>0</v>
      </c>
      <c r="DH50" s="35">
        <v>0</v>
      </c>
      <c r="DI50" s="35">
        <v>0</v>
      </c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>
        <v>0</v>
      </c>
      <c r="DP50" s="35">
        <v>0</v>
      </c>
      <c r="DQ50" s="35">
        <v>0</v>
      </c>
      <c r="DR50" s="35">
        <v>0</v>
      </c>
      <c r="DS50" s="35">
        <v>0</v>
      </c>
      <c r="DT50" s="35">
        <v>0</v>
      </c>
      <c r="DU50" s="35">
        <v>0</v>
      </c>
      <c r="DV50" s="35">
        <v>0</v>
      </c>
      <c r="DW50" s="39">
        <v>0</v>
      </c>
      <c r="DX50" s="26">
        <f t="shared" si="51"/>
        <v>0</v>
      </c>
      <c r="DY50" s="26">
        <f t="shared" si="52"/>
        <v>0</v>
      </c>
      <c r="DZ50" s="26">
        <f t="shared" si="53"/>
        <v>0</v>
      </c>
    </row>
    <row r="51" spans="2:130" ht="17.25">
      <c r="B51" s="28">
        <v>42</v>
      </c>
      <c r="C51" s="32" t="s">
        <v>100</v>
      </c>
      <c r="D51" s="46">
        <v>0</v>
      </c>
      <c r="E51" s="43">
        <v>1892.8097</v>
      </c>
      <c r="F51" s="19">
        <f t="shared" si="29"/>
        <v>50576.1</v>
      </c>
      <c r="G51" s="19">
        <f t="shared" si="30"/>
        <v>35420.44</v>
      </c>
      <c r="H51" s="19">
        <f t="shared" si="31"/>
        <v>35689.776999999995</v>
      </c>
      <c r="I51" s="19">
        <f t="shared" si="32"/>
        <v>100.76039992727361</v>
      </c>
      <c r="J51" s="19">
        <f t="shared" si="33"/>
        <v>-31120.6</v>
      </c>
      <c r="K51" s="19">
        <f t="shared" si="34"/>
        <v>-27461.634999999995</v>
      </c>
      <c r="L51" s="27">
        <v>19455.5</v>
      </c>
      <c r="M51" s="27">
        <v>8228.142</v>
      </c>
      <c r="N51" s="21">
        <f t="shared" si="35"/>
        <v>5727.7</v>
      </c>
      <c r="O51" s="21">
        <f t="shared" si="36"/>
        <v>3461.74</v>
      </c>
      <c r="P51" s="21">
        <f t="shared" si="37"/>
        <v>3731.0769999999998</v>
      </c>
      <c r="Q51" s="21">
        <f t="shared" si="26"/>
        <v>107.78039367485715</v>
      </c>
      <c r="R51" s="22">
        <f t="shared" si="38"/>
        <v>650</v>
      </c>
      <c r="S51" s="22">
        <f t="shared" si="10"/>
        <v>422.5</v>
      </c>
      <c r="T51" s="22">
        <f t="shared" si="39"/>
        <v>449.88500000000005</v>
      </c>
      <c r="U51" s="23">
        <f t="shared" si="40"/>
        <v>106.48165680473373</v>
      </c>
      <c r="V51" s="35">
        <v>0</v>
      </c>
      <c r="W51" s="35">
        <v>0</v>
      </c>
      <c r="X51" s="35">
        <v>0.124</v>
      </c>
      <c r="Y51" s="35" t="e">
        <f t="shared" si="41"/>
        <v>#DIV/0!</v>
      </c>
      <c r="Z51" s="34">
        <v>3825.3</v>
      </c>
      <c r="AA51" s="35">
        <v>2295.18</v>
      </c>
      <c r="AB51" s="35">
        <v>2575.502</v>
      </c>
      <c r="AC51" s="24">
        <f t="shared" si="27"/>
        <v>112.21350830871653</v>
      </c>
      <c r="AD51" s="35">
        <v>650</v>
      </c>
      <c r="AE51" s="35">
        <v>422.5</v>
      </c>
      <c r="AF51" s="35">
        <v>449.761</v>
      </c>
      <c r="AG51" s="24">
        <f t="shared" si="42"/>
        <v>106.45230769230768</v>
      </c>
      <c r="AH51" s="35">
        <v>200</v>
      </c>
      <c r="AI51" s="35">
        <v>150</v>
      </c>
      <c r="AJ51" s="35">
        <v>153.5</v>
      </c>
      <c r="AK51" s="24">
        <f t="shared" si="43"/>
        <v>102.33333333333334</v>
      </c>
      <c r="AL51" s="35">
        <v>0</v>
      </c>
      <c r="AM51" s="35">
        <v>0</v>
      </c>
      <c r="AN51" s="35">
        <v>0</v>
      </c>
      <c r="AO51" s="24" t="e">
        <f t="shared" si="28"/>
        <v>#DIV/0!</v>
      </c>
      <c r="AP51" s="35">
        <v>0</v>
      </c>
      <c r="AQ51" s="37">
        <v>0</v>
      </c>
      <c r="AR51" s="35">
        <v>0</v>
      </c>
      <c r="AS51" s="24">
        <v>0</v>
      </c>
      <c r="AT51" s="24">
        <v>0</v>
      </c>
      <c r="AU51" s="37">
        <v>0</v>
      </c>
      <c r="AV51" s="35">
        <v>15888.4</v>
      </c>
      <c r="AW51" s="35">
        <v>11686.7</v>
      </c>
      <c r="AX51" s="35">
        <v>11686.7</v>
      </c>
      <c r="AY51" s="35">
        <v>0</v>
      </c>
      <c r="AZ51" s="35">
        <v>0</v>
      </c>
      <c r="BA51" s="35">
        <v>0</v>
      </c>
      <c r="BB51" s="35">
        <v>28960</v>
      </c>
      <c r="BC51" s="35">
        <v>20272</v>
      </c>
      <c r="BD51" s="35">
        <v>20272</v>
      </c>
      <c r="BE51" s="24">
        <v>0</v>
      </c>
      <c r="BF51" s="24">
        <v>0</v>
      </c>
      <c r="BG51" s="35">
        <v>0</v>
      </c>
      <c r="BH51" s="24">
        <v>0</v>
      </c>
      <c r="BI51" s="24">
        <v>0</v>
      </c>
      <c r="BJ51" s="35">
        <v>0</v>
      </c>
      <c r="BK51" s="21">
        <f t="shared" si="44"/>
        <v>752.4</v>
      </c>
      <c r="BL51" s="21">
        <f t="shared" si="45"/>
        <v>489.06</v>
      </c>
      <c r="BM51" s="21">
        <f t="shared" si="46"/>
        <v>515.59</v>
      </c>
      <c r="BN51" s="25">
        <f t="shared" si="47"/>
        <v>105.42469226679754</v>
      </c>
      <c r="BO51" s="35">
        <v>752.4</v>
      </c>
      <c r="BP51" s="35">
        <v>489.06</v>
      </c>
      <c r="BQ51" s="35">
        <v>515.59</v>
      </c>
      <c r="BR51" s="35">
        <v>0</v>
      </c>
      <c r="BS51" s="35">
        <v>0</v>
      </c>
      <c r="BT51" s="35">
        <v>0</v>
      </c>
      <c r="BU51" s="35">
        <v>0</v>
      </c>
      <c r="BV51" s="35">
        <v>0</v>
      </c>
      <c r="BW51" s="35">
        <v>0</v>
      </c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8"/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0</v>
      </c>
      <c r="CV51" s="35">
        <v>0</v>
      </c>
      <c r="CW51" s="35">
        <v>300</v>
      </c>
      <c r="CX51" s="35">
        <v>105</v>
      </c>
      <c r="CY51" s="35">
        <v>36.6</v>
      </c>
      <c r="CZ51" s="34">
        <v>-586.5835</v>
      </c>
      <c r="DA51" s="35">
        <v>0</v>
      </c>
      <c r="DB51" s="19">
        <f t="shared" si="48"/>
        <v>50576.1</v>
      </c>
      <c r="DC51" s="19">
        <f t="shared" si="49"/>
        <v>35420.44</v>
      </c>
      <c r="DD51" s="19">
        <f t="shared" si="50"/>
        <v>35689.776999999995</v>
      </c>
      <c r="DE51" s="35">
        <v>0</v>
      </c>
      <c r="DF51" s="35">
        <v>0</v>
      </c>
      <c r="DG51" s="35">
        <v>0</v>
      </c>
      <c r="DH51" s="35">
        <v>0</v>
      </c>
      <c r="DI51" s="35">
        <v>0</v>
      </c>
      <c r="DJ51" s="35">
        <v>0</v>
      </c>
      <c r="DK51" s="35">
        <v>0</v>
      </c>
      <c r="DL51" s="35">
        <v>0</v>
      </c>
      <c r="DM51" s="35">
        <v>0</v>
      </c>
      <c r="DN51" s="35">
        <v>0</v>
      </c>
      <c r="DO51" s="35">
        <v>0</v>
      </c>
      <c r="DP51" s="35">
        <v>0</v>
      </c>
      <c r="DQ51" s="35">
        <v>0</v>
      </c>
      <c r="DR51" s="35">
        <v>0</v>
      </c>
      <c r="DS51" s="35">
        <v>0</v>
      </c>
      <c r="DT51" s="35">
        <v>0</v>
      </c>
      <c r="DU51" s="35">
        <v>0</v>
      </c>
      <c r="DV51" s="35">
        <v>0</v>
      </c>
      <c r="DW51" s="38">
        <v>0</v>
      </c>
      <c r="DX51" s="26">
        <f t="shared" si="51"/>
        <v>0</v>
      </c>
      <c r="DY51" s="26">
        <f t="shared" si="52"/>
        <v>0</v>
      </c>
      <c r="DZ51" s="26">
        <f t="shared" si="53"/>
        <v>0</v>
      </c>
    </row>
    <row r="52" spans="2:130" ht="17.25">
      <c r="B52" s="28">
        <v>43</v>
      </c>
      <c r="C52" s="32" t="s">
        <v>101</v>
      </c>
      <c r="D52" s="46">
        <v>3988.3509</v>
      </c>
      <c r="E52" s="43">
        <v>2949.5325</v>
      </c>
      <c r="F52" s="19">
        <f t="shared" si="29"/>
        <v>53984.5</v>
      </c>
      <c r="G52" s="19">
        <f t="shared" si="30"/>
        <v>38556.18000000001</v>
      </c>
      <c r="H52" s="19">
        <f t="shared" si="31"/>
        <v>39086.055</v>
      </c>
      <c r="I52" s="19">
        <f t="shared" si="32"/>
        <v>101.3742933039528</v>
      </c>
      <c r="J52" s="19">
        <f t="shared" si="33"/>
        <v>-17720.4</v>
      </c>
      <c r="K52" s="19">
        <f t="shared" si="34"/>
        <v>-28061.315000000002</v>
      </c>
      <c r="L52" s="27">
        <v>36264.1</v>
      </c>
      <c r="M52" s="27">
        <v>11024.74</v>
      </c>
      <c r="N52" s="21">
        <f t="shared" si="35"/>
        <v>12497.3</v>
      </c>
      <c r="O52" s="21">
        <f t="shared" si="36"/>
        <v>7829.58</v>
      </c>
      <c r="P52" s="21">
        <f t="shared" si="37"/>
        <v>8359.455</v>
      </c>
      <c r="Q52" s="21">
        <f t="shared" si="26"/>
        <v>106.76760439257278</v>
      </c>
      <c r="R52" s="22">
        <f t="shared" si="38"/>
        <v>3048.8</v>
      </c>
      <c r="S52" s="22">
        <f t="shared" si="10"/>
        <v>1981.72</v>
      </c>
      <c r="T52" s="22">
        <f t="shared" si="39"/>
        <v>2251.661</v>
      </c>
      <c r="U52" s="23">
        <f t="shared" si="40"/>
        <v>113.6215509759199</v>
      </c>
      <c r="V52" s="35">
        <v>0</v>
      </c>
      <c r="W52" s="35">
        <v>0</v>
      </c>
      <c r="X52" s="35">
        <v>2.896</v>
      </c>
      <c r="Y52" s="35" t="e">
        <f t="shared" si="41"/>
        <v>#DIV/0!</v>
      </c>
      <c r="Z52" s="34">
        <v>6223.3</v>
      </c>
      <c r="AA52" s="35">
        <v>3733.98</v>
      </c>
      <c r="AB52" s="35">
        <v>3896.294</v>
      </c>
      <c r="AC52" s="24">
        <f t="shared" si="27"/>
        <v>104.34694347586222</v>
      </c>
      <c r="AD52" s="35">
        <v>3048.8</v>
      </c>
      <c r="AE52" s="35">
        <v>1981.72</v>
      </c>
      <c r="AF52" s="35">
        <v>2248.765</v>
      </c>
      <c r="AG52" s="24">
        <f t="shared" si="42"/>
        <v>113.47541529580363</v>
      </c>
      <c r="AH52" s="35">
        <v>185</v>
      </c>
      <c r="AI52" s="35">
        <v>138.75</v>
      </c>
      <c r="AJ52" s="35">
        <v>140</v>
      </c>
      <c r="AK52" s="24">
        <f t="shared" si="43"/>
        <v>100.9009009009009</v>
      </c>
      <c r="AL52" s="35">
        <v>0</v>
      </c>
      <c r="AM52" s="35">
        <v>0</v>
      </c>
      <c r="AN52" s="35">
        <v>0</v>
      </c>
      <c r="AO52" s="24" t="e">
        <f t="shared" si="28"/>
        <v>#DIV/0!</v>
      </c>
      <c r="AP52" s="35">
        <v>0</v>
      </c>
      <c r="AQ52" s="37">
        <v>0</v>
      </c>
      <c r="AR52" s="35">
        <v>0</v>
      </c>
      <c r="AS52" s="24">
        <v>0</v>
      </c>
      <c r="AT52" s="24">
        <v>0</v>
      </c>
      <c r="AU52" s="37">
        <v>0</v>
      </c>
      <c r="AV52" s="35">
        <v>38019.6</v>
      </c>
      <c r="AW52" s="35">
        <v>28413.7</v>
      </c>
      <c r="AX52" s="35">
        <v>28413.7</v>
      </c>
      <c r="AY52" s="35">
        <v>0</v>
      </c>
      <c r="AZ52" s="35">
        <v>0</v>
      </c>
      <c r="BA52" s="35">
        <v>0</v>
      </c>
      <c r="BB52" s="35">
        <v>3467.6</v>
      </c>
      <c r="BC52" s="35">
        <v>2312.9</v>
      </c>
      <c r="BD52" s="35">
        <v>2312.9</v>
      </c>
      <c r="BE52" s="24">
        <v>0</v>
      </c>
      <c r="BF52" s="24">
        <v>0</v>
      </c>
      <c r="BG52" s="35">
        <v>0</v>
      </c>
      <c r="BH52" s="24">
        <v>0</v>
      </c>
      <c r="BI52" s="24">
        <v>0</v>
      </c>
      <c r="BJ52" s="35">
        <v>0</v>
      </c>
      <c r="BK52" s="21">
        <f t="shared" si="44"/>
        <v>3030.2</v>
      </c>
      <c r="BL52" s="21">
        <f t="shared" si="45"/>
        <v>1969.63</v>
      </c>
      <c r="BM52" s="21">
        <f t="shared" si="46"/>
        <v>2071.5</v>
      </c>
      <c r="BN52" s="25">
        <f t="shared" si="47"/>
        <v>105.17203738773271</v>
      </c>
      <c r="BO52" s="35">
        <v>2512.9</v>
      </c>
      <c r="BP52" s="35">
        <v>1633.385</v>
      </c>
      <c r="BQ52" s="35">
        <v>1831.5</v>
      </c>
      <c r="BR52" s="35">
        <v>0</v>
      </c>
      <c r="BS52" s="35">
        <v>0</v>
      </c>
      <c r="BT52" s="35">
        <v>0</v>
      </c>
      <c r="BU52" s="35">
        <v>517.3</v>
      </c>
      <c r="BV52" s="35">
        <v>336.245</v>
      </c>
      <c r="BW52" s="35">
        <v>240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0</v>
      </c>
      <c r="CH52" s="35">
        <v>0</v>
      </c>
      <c r="CI52" s="35">
        <v>0</v>
      </c>
      <c r="CJ52" s="38"/>
      <c r="CK52" s="35">
        <v>10</v>
      </c>
      <c r="CL52" s="35">
        <v>5.5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0</v>
      </c>
      <c r="CX52" s="35">
        <v>0</v>
      </c>
      <c r="CY52" s="35">
        <v>0</v>
      </c>
      <c r="CZ52" s="34">
        <v>0</v>
      </c>
      <c r="DA52" s="35">
        <v>0</v>
      </c>
      <c r="DB52" s="19">
        <f t="shared" si="48"/>
        <v>53984.5</v>
      </c>
      <c r="DC52" s="19">
        <f t="shared" si="49"/>
        <v>38556.18000000001</v>
      </c>
      <c r="DD52" s="19">
        <f t="shared" si="50"/>
        <v>39086.055</v>
      </c>
      <c r="DE52" s="35">
        <v>0</v>
      </c>
      <c r="DF52" s="35">
        <v>0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0</v>
      </c>
      <c r="DM52" s="35">
        <v>0</v>
      </c>
      <c r="DN52" s="35">
        <v>0</v>
      </c>
      <c r="DO52" s="35"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0</v>
      </c>
      <c r="DV52" s="35">
        <v>0</v>
      </c>
      <c r="DW52" s="38">
        <v>0</v>
      </c>
      <c r="DX52" s="26">
        <f t="shared" si="51"/>
        <v>0</v>
      </c>
      <c r="DY52" s="26">
        <f t="shared" si="52"/>
        <v>0</v>
      </c>
      <c r="DZ52" s="26">
        <f t="shared" si="53"/>
        <v>0</v>
      </c>
    </row>
    <row r="53" spans="2:130" ht="17.25">
      <c r="B53" s="28">
        <v>44</v>
      </c>
      <c r="C53" s="32" t="s">
        <v>102</v>
      </c>
      <c r="D53" s="46">
        <v>1623.26</v>
      </c>
      <c r="E53" s="43">
        <v>182.0959</v>
      </c>
      <c r="F53" s="19">
        <f t="shared" si="29"/>
        <v>22272.6</v>
      </c>
      <c r="G53" s="19">
        <f t="shared" si="30"/>
        <v>15718.935000000001</v>
      </c>
      <c r="H53" s="19">
        <f t="shared" si="31"/>
        <v>15992.725</v>
      </c>
      <c r="I53" s="19">
        <f t="shared" si="32"/>
        <v>101.74178466925399</v>
      </c>
      <c r="J53" s="19">
        <f t="shared" si="33"/>
        <v>-14531.499999999998</v>
      </c>
      <c r="K53" s="19">
        <f t="shared" si="34"/>
        <v>-12437.624</v>
      </c>
      <c r="L53" s="27">
        <v>7741.1</v>
      </c>
      <c r="M53" s="27">
        <v>3555.101</v>
      </c>
      <c r="N53" s="21">
        <f t="shared" si="35"/>
        <v>1885.2</v>
      </c>
      <c r="O53" s="21">
        <f t="shared" si="36"/>
        <v>1111.835</v>
      </c>
      <c r="P53" s="21">
        <f t="shared" si="37"/>
        <v>1385.625</v>
      </c>
      <c r="Q53" s="21">
        <f t="shared" si="26"/>
        <v>124.62505677551074</v>
      </c>
      <c r="R53" s="22">
        <f t="shared" si="38"/>
        <v>154.3</v>
      </c>
      <c r="S53" s="22">
        <f t="shared" si="10"/>
        <v>100.295</v>
      </c>
      <c r="T53" s="22">
        <f t="shared" si="39"/>
        <v>97.28</v>
      </c>
      <c r="U53" s="23">
        <f t="shared" si="40"/>
        <v>96.99386808913705</v>
      </c>
      <c r="V53" s="35">
        <v>0</v>
      </c>
      <c r="W53" s="35">
        <v>0</v>
      </c>
      <c r="X53" s="35">
        <v>0</v>
      </c>
      <c r="Y53" s="35" t="e">
        <f t="shared" si="41"/>
        <v>#DIV/0!</v>
      </c>
      <c r="Z53" s="34">
        <v>1210.9</v>
      </c>
      <c r="AA53" s="35">
        <v>726.54</v>
      </c>
      <c r="AB53" s="35">
        <v>1003.3</v>
      </c>
      <c r="AC53" s="24">
        <f t="shared" si="27"/>
        <v>138.0928785751645</v>
      </c>
      <c r="AD53" s="35">
        <v>154.3</v>
      </c>
      <c r="AE53" s="35">
        <v>100.295</v>
      </c>
      <c r="AF53" s="35">
        <v>97.28</v>
      </c>
      <c r="AG53" s="24">
        <f t="shared" si="42"/>
        <v>96.99386808913705</v>
      </c>
      <c r="AH53" s="35">
        <v>20</v>
      </c>
      <c r="AI53" s="35">
        <v>20</v>
      </c>
      <c r="AJ53" s="35">
        <v>35</v>
      </c>
      <c r="AK53" s="24">
        <f t="shared" si="43"/>
        <v>175</v>
      </c>
      <c r="AL53" s="35">
        <v>0</v>
      </c>
      <c r="AM53" s="35">
        <v>0</v>
      </c>
      <c r="AN53" s="35">
        <v>0</v>
      </c>
      <c r="AO53" s="24" t="e">
        <f t="shared" si="28"/>
        <v>#DIV/0!</v>
      </c>
      <c r="AP53" s="35">
        <v>0</v>
      </c>
      <c r="AQ53" s="37">
        <v>0</v>
      </c>
      <c r="AR53" s="35">
        <v>0</v>
      </c>
      <c r="AS53" s="24">
        <v>0</v>
      </c>
      <c r="AT53" s="24">
        <v>0</v>
      </c>
      <c r="AU53" s="37">
        <v>0</v>
      </c>
      <c r="AV53" s="35">
        <v>6717.4</v>
      </c>
      <c r="AW53" s="35">
        <v>5038.1</v>
      </c>
      <c r="AX53" s="35">
        <v>5038.1</v>
      </c>
      <c r="AY53" s="35">
        <v>0</v>
      </c>
      <c r="AZ53" s="35">
        <v>0</v>
      </c>
      <c r="BA53" s="35">
        <v>0</v>
      </c>
      <c r="BB53" s="35">
        <v>13670</v>
      </c>
      <c r="BC53" s="35">
        <v>9569</v>
      </c>
      <c r="BD53" s="35">
        <v>9569</v>
      </c>
      <c r="BE53" s="24">
        <v>0</v>
      </c>
      <c r="BF53" s="24">
        <v>0</v>
      </c>
      <c r="BG53" s="35">
        <v>0</v>
      </c>
      <c r="BH53" s="24">
        <v>0</v>
      </c>
      <c r="BI53" s="24">
        <v>0</v>
      </c>
      <c r="BJ53" s="35">
        <v>0</v>
      </c>
      <c r="BK53" s="21">
        <f t="shared" si="44"/>
        <v>300</v>
      </c>
      <c r="BL53" s="21">
        <f t="shared" si="45"/>
        <v>195</v>
      </c>
      <c r="BM53" s="21">
        <f t="shared" si="46"/>
        <v>250.045</v>
      </c>
      <c r="BN53" s="25">
        <f t="shared" si="47"/>
        <v>128.22820512820513</v>
      </c>
      <c r="BO53" s="35">
        <v>300</v>
      </c>
      <c r="BP53" s="35">
        <v>195</v>
      </c>
      <c r="BQ53" s="35">
        <v>250.045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9"/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200</v>
      </c>
      <c r="CX53" s="35">
        <v>70</v>
      </c>
      <c r="CY53" s="35">
        <v>0</v>
      </c>
      <c r="CZ53" s="34">
        <v>-308.1549</v>
      </c>
      <c r="DA53" s="35">
        <v>0</v>
      </c>
      <c r="DB53" s="19">
        <f t="shared" si="48"/>
        <v>22272.6</v>
      </c>
      <c r="DC53" s="19">
        <f t="shared" si="49"/>
        <v>15718.935000000001</v>
      </c>
      <c r="DD53" s="19">
        <f t="shared" si="50"/>
        <v>15992.725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v>0</v>
      </c>
      <c r="DN53" s="35">
        <v>0</v>
      </c>
      <c r="DO53" s="35"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0</v>
      </c>
      <c r="DU53" s="35">
        <v>0</v>
      </c>
      <c r="DV53" s="35">
        <v>0</v>
      </c>
      <c r="DW53" s="39">
        <v>0</v>
      </c>
      <c r="DX53" s="26">
        <f t="shared" si="51"/>
        <v>0</v>
      </c>
      <c r="DY53" s="26">
        <f t="shared" si="52"/>
        <v>0</v>
      </c>
      <c r="DZ53" s="26">
        <f t="shared" si="53"/>
        <v>0</v>
      </c>
    </row>
    <row r="54" spans="2:130" ht="17.25">
      <c r="B54" s="28">
        <v>45</v>
      </c>
      <c r="C54" s="32" t="s">
        <v>103</v>
      </c>
      <c r="D54" s="46">
        <v>116465.2376</v>
      </c>
      <c r="E54" s="43">
        <v>195.4841</v>
      </c>
      <c r="F54" s="19">
        <f t="shared" si="29"/>
        <v>19153.5</v>
      </c>
      <c r="G54" s="19">
        <f t="shared" si="30"/>
        <v>13901.815</v>
      </c>
      <c r="H54" s="19">
        <f t="shared" si="31"/>
        <v>14222.662</v>
      </c>
      <c r="I54" s="19">
        <f t="shared" si="32"/>
        <v>102.30795043668759</v>
      </c>
      <c r="J54" s="19">
        <f t="shared" si="33"/>
        <v>-2468.0999999999985</v>
      </c>
      <c r="K54" s="19">
        <f t="shared" si="34"/>
        <v>-8914.737000000001</v>
      </c>
      <c r="L54" s="27">
        <v>16685.4</v>
      </c>
      <c r="M54" s="27">
        <v>5307.925</v>
      </c>
      <c r="N54" s="21">
        <f t="shared" si="35"/>
        <v>3184</v>
      </c>
      <c r="O54" s="21">
        <f t="shared" si="36"/>
        <v>1973.115</v>
      </c>
      <c r="P54" s="21">
        <f t="shared" si="37"/>
        <v>2293.962</v>
      </c>
      <c r="Q54" s="21">
        <f t="shared" si="26"/>
        <v>116.26093765441954</v>
      </c>
      <c r="R54" s="22">
        <f t="shared" si="38"/>
        <v>710.3</v>
      </c>
      <c r="S54" s="22">
        <f t="shared" si="10"/>
        <v>461.695</v>
      </c>
      <c r="T54" s="22">
        <f t="shared" si="39"/>
        <v>432.94500000000005</v>
      </c>
      <c r="U54" s="23">
        <f t="shared" si="40"/>
        <v>93.77294534270462</v>
      </c>
      <c r="V54" s="35">
        <v>0</v>
      </c>
      <c r="W54" s="35">
        <v>0</v>
      </c>
      <c r="X54" s="35">
        <v>11.708</v>
      </c>
      <c r="Y54" s="35" t="e">
        <f t="shared" si="41"/>
        <v>#DIV/0!</v>
      </c>
      <c r="Z54" s="34">
        <v>2025.7</v>
      </c>
      <c r="AA54" s="35">
        <v>1215.42</v>
      </c>
      <c r="AB54" s="35">
        <v>1518.945</v>
      </c>
      <c r="AC54" s="24">
        <f t="shared" si="27"/>
        <v>124.97284889174112</v>
      </c>
      <c r="AD54" s="35">
        <v>710.3</v>
      </c>
      <c r="AE54" s="35">
        <v>461.695</v>
      </c>
      <c r="AF54" s="35">
        <v>421.237</v>
      </c>
      <c r="AG54" s="24">
        <f t="shared" si="42"/>
        <v>91.23707209304844</v>
      </c>
      <c r="AH54" s="35">
        <v>48</v>
      </c>
      <c r="AI54" s="35">
        <v>36</v>
      </c>
      <c r="AJ54" s="35">
        <v>42</v>
      </c>
      <c r="AK54" s="24">
        <f t="shared" si="43"/>
        <v>116.66666666666667</v>
      </c>
      <c r="AL54" s="35">
        <v>0</v>
      </c>
      <c r="AM54" s="35">
        <v>0</v>
      </c>
      <c r="AN54" s="35">
        <v>0</v>
      </c>
      <c r="AO54" s="24" t="e">
        <f t="shared" si="28"/>
        <v>#DIV/0!</v>
      </c>
      <c r="AP54" s="35">
        <v>0</v>
      </c>
      <c r="AQ54" s="37">
        <v>0</v>
      </c>
      <c r="AR54" s="35">
        <v>0</v>
      </c>
      <c r="AS54" s="24">
        <v>0</v>
      </c>
      <c r="AT54" s="24">
        <v>0</v>
      </c>
      <c r="AU54" s="37">
        <v>0</v>
      </c>
      <c r="AV54" s="35">
        <v>15969.5</v>
      </c>
      <c r="AW54" s="35">
        <v>11928.7</v>
      </c>
      <c r="AX54" s="35">
        <v>11928.7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24">
        <v>0</v>
      </c>
      <c r="BF54" s="24">
        <v>0</v>
      </c>
      <c r="BG54" s="35">
        <v>0</v>
      </c>
      <c r="BH54" s="24">
        <v>0</v>
      </c>
      <c r="BI54" s="24">
        <v>0</v>
      </c>
      <c r="BJ54" s="35">
        <v>0</v>
      </c>
      <c r="BK54" s="21">
        <f t="shared" si="44"/>
        <v>400</v>
      </c>
      <c r="BL54" s="21">
        <f t="shared" si="45"/>
        <v>260</v>
      </c>
      <c r="BM54" s="21">
        <f t="shared" si="46"/>
        <v>300.072</v>
      </c>
      <c r="BN54" s="25">
        <f t="shared" si="47"/>
        <v>115.4123076923077</v>
      </c>
      <c r="BO54" s="35">
        <v>400</v>
      </c>
      <c r="BP54" s="35">
        <v>260</v>
      </c>
      <c r="BQ54" s="35">
        <v>300.072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35">
        <v>0</v>
      </c>
      <c r="CH54" s="35">
        <v>0</v>
      </c>
      <c r="CI54" s="35">
        <v>0</v>
      </c>
      <c r="CJ54" s="38"/>
      <c r="CK54" s="35">
        <v>0</v>
      </c>
      <c r="CL54" s="35">
        <v>0</v>
      </c>
      <c r="CM54" s="35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X54" s="35">
        <v>0</v>
      </c>
      <c r="CY54" s="35">
        <v>0</v>
      </c>
      <c r="CZ54" s="34">
        <v>0</v>
      </c>
      <c r="DA54" s="35">
        <v>0</v>
      </c>
      <c r="DB54" s="19">
        <f t="shared" si="48"/>
        <v>19153.5</v>
      </c>
      <c r="DC54" s="19">
        <f t="shared" si="49"/>
        <v>13901.815</v>
      </c>
      <c r="DD54" s="19">
        <f t="shared" si="50"/>
        <v>14222.662</v>
      </c>
      <c r="DE54" s="35">
        <v>0</v>
      </c>
      <c r="DF54" s="35">
        <v>0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0</v>
      </c>
      <c r="DM54" s="35">
        <v>0</v>
      </c>
      <c r="DN54" s="35">
        <v>0</v>
      </c>
      <c r="DO54" s="35">
        <v>0</v>
      </c>
      <c r="DP54" s="35">
        <v>0</v>
      </c>
      <c r="DQ54" s="35">
        <v>0</v>
      </c>
      <c r="DR54" s="35">
        <v>0</v>
      </c>
      <c r="DS54" s="35">
        <v>0</v>
      </c>
      <c r="DT54" s="35">
        <v>0</v>
      </c>
      <c r="DU54" s="35">
        <v>0</v>
      </c>
      <c r="DV54" s="35">
        <v>0</v>
      </c>
      <c r="DW54" s="38">
        <v>0</v>
      </c>
      <c r="DX54" s="26">
        <f t="shared" si="51"/>
        <v>0</v>
      </c>
      <c r="DY54" s="26">
        <f t="shared" si="52"/>
        <v>0</v>
      </c>
      <c r="DZ54" s="26">
        <f t="shared" si="53"/>
        <v>0</v>
      </c>
    </row>
    <row r="55" spans="2:130" ht="17.25">
      <c r="B55" s="28">
        <v>46</v>
      </c>
      <c r="C55" s="32" t="s">
        <v>104</v>
      </c>
      <c r="D55" s="46">
        <v>29.4405</v>
      </c>
      <c r="E55" s="43">
        <v>1509.0158</v>
      </c>
      <c r="F55" s="19">
        <f t="shared" si="29"/>
        <v>26693.1</v>
      </c>
      <c r="G55" s="19">
        <f t="shared" si="30"/>
        <v>18921.28</v>
      </c>
      <c r="H55" s="19">
        <f t="shared" si="31"/>
        <v>19871.345</v>
      </c>
      <c r="I55" s="19">
        <f t="shared" si="32"/>
        <v>105.02114550389827</v>
      </c>
      <c r="J55" s="19">
        <f t="shared" si="33"/>
        <v>-4442.0999999999985</v>
      </c>
      <c r="K55" s="19">
        <f t="shared" si="34"/>
        <v>-14136.447</v>
      </c>
      <c r="L55" s="27">
        <v>22251</v>
      </c>
      <c r="M55" s="27">
        <v>5734.898</v>
      </c>
      <c r="N55" s="21">
        <f t="shared" si="35"/>
        <v>9151.3</v>
      </c>
      <c r="O55" s="21">
        <f t="shared" si="36"/>
        <v>5636.68</v>
      </c>
      <c r="P55" s="21">
        <f t="shared" si="37"/>
        <v>6586.745000000001</v>
      </c>
      <c r="Q55" s="21">
        <f t="shared" si="26"/>
        <v>116.85504587807007</v>
      </c>
      <c r="R55" s="22">
        <f t="shared" si="38"/>
        <v>886.5</v>
      </c>
      <c r="S55" s="22">
        <f t="shared" si="10"/>
        <v>576.225</v>
      </c>
      <c r="T55" s="22">
        <f t="shared" si="39"/>
        <v>718.765</v>
      </c>
      <c r="U55" s="23">
        <f t="shared" si="40"/>
        <v>124.7368649399106</v>
      </c>
      <c r="V55" s="35">
        <v>0</v>
      </c>
      <c r="W55" s="35">
        <v>0</v>
      </c>
      <c r="X55" s="35">
        <v>0.268</v>
      </c>
      <c r="Y55" s="35" t="e">
        <f t="shared" si="41"/>
        <v>#DIV/0!</v>
      </c>
      <c r="Z55" s="34">
        <v>6293.3</v>
      </c>
      <c r="AA55" s="35">
        <v>3775.98</v>
      </c>
      <c r="AB55" s="35">
        <v>4434.56</v>
      </c>
      <c r="AC55" s="24">
        <f t="shared" si="27"/>
        <v>117.44130000688564</v>
      </c>
      <c r="AD55" s="35">
        <v>886.5</v>
      </c>
      <c r="AE55" s="35">
        <v>576.225</v>
      </c>
      <c r="AF55" s="35">
        <v>718.497</v>
      </c>
      <c r="AG55" s="24">
        <f t="shared" si="42"/>
        <v>124.69035532994923</v>
      </c>
      <c r="AH55" s="35">
        <v>30</v>
      </c>
      <c r="AI55" s="35">
        <v>22.5</v>
      </c>
      <c r="AJ55" s="35">
        <v>10</v>
      </c>
      <c r="AK55" s="24">
        <f t="shared" si="43"/>
        <v>44.44444444444444</v>
      </c>
      <c r="AL55" s="35">
        <v>0</v>
      </c>
      <c r="AM55" s="35">
        <v>0</v>
      </c>
      <c r="AN55" s="35">
        <v>0</v>
      </c>
      <c r="AO55" s="24" t="e">
        <f t="shared" si="28"/>
        <v>#DIV/0!</v>
      </c>
      <c r="AP55" s="35">
        <v>0</v>
      </c>
      <c r="AQ55" s="37">
        <v>0</v>
      </c>
      <c r="AR55" s="35">
        <v>0</v>
      </c>
      <c r="AS55" s="24">
        <v>0</v>
      </c>
      <c r="AT55" s="24">
        <v>0</v>
      </c>
      <c r="AU55" s="37">
        <v>0</v>
      </c>
      <c r="AV55" s="35">
        <v>17359.5</v>
      </c>
      <c r="AW55" s="35">
        <v>13284.6</v>
      </c>
      <c r="AX55" s="35">
        <v>13284.6</v>
      </c>
      <c r="AY55" s="35">
        <v>0</v>
      </c>
      <c r="AZ55" s="35">
        <v>0</v>
      </c>
      <c r="BA55" s="35">
        <v>0</v>
      </c>
      <c r="BB55" s="35">
        <v>182.3</v>
      </c>
      <c r="BC55" s="35">
        <v>0</v>
      </c>
      <c r="BD55" s="35">
        <v>0</v>
      </c>
      <c r="BE55" s="24">
        <v>0</v>
      </c>
      <c r="BF55" s="24">
        <v>0</v>
      </c>
      <c r="BG55" s="35">
        <v>0</v>
      </c>
      <c r="BH55" s="24">
        <v>0</v>
      </c>
      <c r="BI55" s="24">
        <v>0</v>
      </c>
      <c r="BJ55" s="35">
        <v>0</v>
      </c>
      <c r="BK55" s="21">
        <f t="shared" si="44"/>
        <v>1941.5</v>
      </c>
      <c r="BL55" s="21">
        <f t="shared" si="45"/>
        <v>1261.975</v>
      </c>
      <c r="BM55" s="21">
        <f t="shared" si="46"/>
        <v>1423.42</v>
      </c>
      <c r="BN55" s="25">
        <f t="shared" si="47"/>
        <v>112.7930426513996</v>
      </c>
      <c r="BO55" s="35">
        <v>1941.5</v>
      </c>
      <c r="BP55" s="35">
        <v>1261.975</v>
      </c>
      <c r="BQ55" s="35">
        <v>1423.42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8"/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4">
        <v>0</v>
      </c>
      <c r="DA55" s="35">
        <v>0</v>
      </c>
      <c r="DB55" s="19">
        <f t="shared" si="48"/>
        <v>26693.1</v>
      </c>
      <c r="DC55" s="19">
        <f t="shared" si="49"/>
        <v>18921.28</v>
      </c>
      <c r="DD55" s="19">
        <f t="shared" si="50"/>
        <v>19871.345</v>
      </c>
      <c r="DE55" s="35">
        <v>0</v>
      </c>
      <c r="DF55" s="35">
        <v>0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v>0</v>
      </c>
      <c r="DN55" s="35">
        <v>0</v>
      </c>
      <c r="DO55" s="35"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0</v>
      </c>
      <c r="DU55" s="35">
        <v>0</v>
      </c>
      <c r="DV55" s="35">
        <v>0</v>
      </c>
      <c r="DW55" s="38">
        <v>0</v>
      </c>
      <c r="DX55" s="26">
        <f t="shared" si="51"/>
        <v>0</v>
      </c>
      <c r="DY55" s="26">
        <f t="shared" si="52"/>
        <v>0</v>
      </c>
      <c r="DZ55" s="26">
        <f t="shared" si="53"/>
        <v>0</v>
      </c>
    </row>
    <row r="56" spans="2:130" ht="17.25">
      <c r="B56" s="28">
        <v>47</v>
      </c>
      <c r="C56" s="32" t="s">
        <v>105</v>
      </c>
      <c r="D56" s="46">
        <v>0</v>
      </c>
      <c r="E56" s="43">
        <v>58.8549</v>
      </c>
      <c r="F56" s="19">
        <f t="shared" si="29"/>
        <v>12865.3</v>
      </c>
      <c r="G56" s="19">
        <f t="shared" si="30"/>
        <v>9192.56</v>
      </c>
      <c r="H56" s="19">
        <f t="shared" si="31"/>
        <v>9738.828</v>
      </c>
      <c r="I56" s="19">
        <f t="shared" si="32"/>
        <v>105.94250132716023</v>
      </c>
      <c r="J56" s="19">
        <f t="shared" si="33"/>
        <v>-3088.699999999999</v>
      </c>
      <c r="K56" s="19">
        <f t="shared" si="34"/>
        <v>-6537.3186</v>
      </c>
      <c r="L56" s="27">
        <v>9776.6</v>
      </c>
      <c r="M56" s="27">
        <v>3201.5094</v>
      </c>
      <c r="N56" s="21">
        <f t="shared" si="35"/>
        <v>3447.4</v>
      </c>
      <c r="O56" s="21">
        <f t="shared" si="36"/>
        <v>2129.16</v>
      </c>
      <c r="P56" s="21">
        <f t="shared" si="37"/>
        <v>2675.428</v>
      </c>
      <c r="Q56" s="21">
        <f t="shared" si="26"/>
        <v>125.65650303406038</v>
      </c>
      <c r="R56" s="22">
        <f t="shared" si="38"/>
        <v>302</v>
      </c>
      <c r="S56" s="22">
        <f t="shared" si="10"/>
        <v>196.3</v>
      </c>
      <c r="T56" s="22">
        <f t="shared" si="39"/>
        <v>291.44100000000003</v>
      </c>
      <c r="U56" s="23">
        <f t="shared" si="40"/>
        <v>148.4671421293938</v>
      </c>
      <c r="V56" s="35">
        <v>0</v>
      </c>
      <c r="W56" s="35">
        <v>0</v>
      </c>
      <c r="X56" s="35">
        <v>21.6</v>
      </c>
      <c r="Y56" s="35" t="e">
        <f t="shared" si="41"/>
        <v>#DIV/0!</v>
      </c>
      <c r="Z56" s="34">
        <v>2600</v>
      </c>
      <c r="AA56" s="35">
        <v>1560</v>
      </c>
      <c r="AB56" s="35">
        <v>1950.442</v>
      </c>
      <c r="AC56" s="24">
        <f t="shared" si="27"/>
        <v>125.02833333333334</v>
      </c>
      <c r="AD56" s="35">
        <v>302</v>
      </c>
      <c r="AE56" s="35">
        <v>196.3</v>
      </c>
      <c r="AF56" s="35">
        <v>269.841</v>
      </c>
      <c r="AG56" s="24">
        <f t="shared" si="42"/>
        <v>137.4635761589404</v>
      </c>
      <c r="AH56" s="35">
        <v>183.5</v>
      </c>
      <c r="AI56" s="35">
        <v>137.625</v>
      </c>
      <c r="AJ56" s="35">
        <v>153.5</v>
      </c>
      <c r="AK56" s="24">
        <f t="shared" si="43"/>
        <v>111.53496821071754</v>
      </c>
      <c r="AL56" s="35">
        <v>0</v>
      </c>
      <c r="AM56" s="35">
        <v>0</v>
      </c>
      <c r="AN56" s="35">
        <v>0</v>
      </c>
      <c r="AO56" s="24" t="e">
        <f t="shared" si="28"/>
        <v>#DIV/0!</v>
      </c>
      <c r="AP56" s="35">
        <v>0</v>
      </c>
      <c r="AQ56" s="37">
        <v>0</v>
      </c>
      <c r="AR56" s="35">
        <v>0</v>
      </c>
      <c r="AS56" s="24">
        <v>0</v>
      </c>
      <c r="AT56" s="24">
        <v>0</v>
      </c>
      <c r="AU56" s="37">
        <v>0</v>
      </c>
      <c r="AV56" s="35">
        <v>9417.9</v>
      </c>
      <c r="AW56" s="35">
        <v>7063.4</v>
      </c>
      <c r="AX56" s="35">
        <v>7063.4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24">
        <v>0</v>
      </c>
      <c r="BF56" s="24">
        <v>0</v>
      </c>
      <c r="BG56" s="35">
        <v>0</v>
      </c>
      <c r="BH56" s="24">
        <v>0</v>
      </c>
      <c r="BI56" s="24">
        <v>0</v>
      </c>
      <c r="BJ56" s="35">
        <v>0</v>
      </c>
      <c r="BK56" s="21">
        <f t="shared" si="44"/>
        <v>361.9</v>
      </c>
      <c r="BL56" s="21">
        <f t="shared" si="45"/>
        <v>235.235</v>
      </c>
      <c r="BM56" s="21">
        <f t="shared" si="46"/>
        <v>270.045</v>
      </c>
      <c r="BN56" s="25">
        <f t="shared" si="47"/>
        <v>114.79796798945736</v>
      </c>
      <c r="BO56" s="35">
        <v>361.9</v>
      </c>
      <c r="BP56" s="35">
        <v>235.235</v>
      </c>
      <c r="BQ56" s="35">
        <v>270.045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8"/>
      <c r="CK56" s="35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0</v>
      </c>
      <c r="CT56" s="35">
        <v>0</v>
      </c>
      <c r="CU56" s="35">
        <v>0</v>
      </c>
      <c r="CV56" s="35">
        <v>0</v>
      </c>
      <c r="CW56" s="35">
        <v>0</v>
      </c>
      <c r="CX56" s="35">
        <v>0</v>
      </c>
      <c r="CY56" s="35">
        <v>10</v>
      </c>
      <c r="CZ56" s="34">
        <v>0</v>
      </c>
      <c r="DA56" s="35">
        <v>0</v>
      </c>
      <c r="DB56" s="19">
        <f t="shared" si="48"/>
        <v>12865.3</v>
      </c>
      <c r="DC56" s="19">
        <f t="shared" si="49"/>
        <v>9192.56</v>
      </c>
      <c r="DD56" s="19">
        <f t="shared" si="50"/>
        <v>9738.828</v>
      </c>
      <c r="DE56" s="35">
        <v>0</v>
      </c>
      <c r="DF56" s="35">
        <v>0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0</v>
      </c>
      <c r="DM56" s="35">
        <v>0</v>
      </c>
      <c r="DN56" s="35">
        <v>0</v>
      </c>
      <c r="DO56" s="35">
        <v>0</v>
      </c>
      <c r="DP56" s="35">
        <v>0</v>
      </c>
      <c r="DQ56" s="35">
        <v>0</v>
      </c>
      <c r="DR56" s="35">
        <v>0</v>
      </c>
      <c r="DS56" s="35">
        <v>0</v>
      </c>
      <c r="DT56" s="35">
        <v>0</v>
      </c>
      <c r="DU56" s="35">
        <v>0</v>
      </c>
      <c r="DV56" s="35">
        <v>0</v>
      </c>
      <c r="DW56" s="38">
        <v>0</v>
      </c>
      <c r="DX56" s="26">
        <f t="shared" si="51"/>
        <v>0</v>
      </c>
      <c r="DY56" s="26">
        <f t="shared" si="52"/>
        <v>0</v>
      </c>
      <c r="DZ56" s="26">
        <f t="shared" si="53"/>
        <v>0</v>
      </c>
    </row>
    <row r="57" spans="2:130" ht="17.25">
      <c r="B57" s="28">
        <v>48</v>
      </c>
      <c r="C57" s="32" t="s">
        <v>106</v>
      </c>
      <c r="D57" s="46">
        <v>236.016</v>
      </c>
      <c r="E57" s="43">
        <v>214.4602</v>
      </c>
      <c r="F57" s="19">
        <f t="shared" si="29"/>
        <v>16886.6</v>
      </c>
      <c r="G57" s="19">
        <f t="shared" si="30"/>
        <v>12209.425</v>
      </c>
      <c r="H57" s="19">
        <f t="shared" si="31"/>
        <v>10867.356</v>
      </c>
      <c r="I57" s="19">
        <f t="shared" si="32"/>
        <v>89.00792625369336</v>
      </c>
      <c r="J57" s="19">
        <f t="shared" si="33"/>
        <v>-2984.699999999999</v>
      </c>
      <c r="K57" s="19">
        <f t="shared" si="34"/>
        <v>-7271.284</v>
      </c>
      <c r="L57" s="27">
        <v>13901.9</v>
      </c>
      <c r="M57" s="27">
        <v>3596.072</v>
      </c>
      <c r="N57" s="21">
        <f t="shared" si="35"/>
        <v>5043</v>
      </c>
      <c r="O57" s="21">
        <f t="shared" si="36"/>
        <v>3175.925</v>
      </c>
      <c r="P57" s="21">
        <f t="shared" si="37"/>
        <v>1833.856</v>
      </c>
      <c r="Q57" s="21">
        <f t="shared" si="26"/>
        <v>57.742421499248245</v>
      </c>
      <c r="R57" s="22">
        <f t="shared" si="38"/>
        <v>592.5</v>
      </c>
      <c r="S57" s="22">
        <f t="shared" si="10"/>
        <v>385.125</v>
      </c>
      <c r="T57" s="22">
        <f t="shared" si="39"/>
        <v>516.652</v>
      </c>
      <c r="U57" s="23">
        <f t="shared" si="40"/>
        <v>134.1517689061993</v>
      </c>
      <c r="V57" s="35">
        <v>0</v>
      </c>
      <c r="W57" s="35">
        <v>0</v>
      </c>
      <c r="X57" s="35">
        <v>1.462</v>
      </c>
      <c r="Y57" s="35" t="e">
        <f t="shared" si="41"/>
        <v>#DIV/0!</v>
      </c>
      <c r="Z57" s="34">
        <v>2100.5</v>
      </c>
      <c r="AA57" s="35">
        <v>1260.3</v>
      </c>
      <c r="AB57" s="35">
        <v>1059</v>
      </c>
      <c r="AC57" s="24">
        <f t="shared" si="27"/>
        <v>84.02761247322067</v>
      </c>
      <c r="AD57" s="35">
        <v>592.5</v>
      </c>
      <c r="AE57" s="35">
        <v>385.125</v>
      </c>
      <c r="AF57" s="35">
        <v>515.19</v>
      </c>
      <c r="AG57" s="24">
        <f t="shared" si="42"/>
        <v>133.7721518987342</v>
      </c>
      <c r="AH57" s="35">
        <v>30</v>
      </c>
      <c r="AI57" s="35">
        <v>22.5</v>
      </c>
      <c r="AJ57" s="35">
        <v>0</v>
      </c>
      <c r="AK57" s="24">
        <f t="shared" si="43"/>
        <v>0</v>
      </c>
      <c r="AL57" s="35">
        <v>0</v>
      </c>
      <c r="AM57" s="35">
        <v>0</v>
      </c>
      <c r="AN57" s="35">
        <v>0</v>
      </c>
      <c r="AO57" s="24" t="e">
        <f t="shared" si="28"/>
        <v>#DIV/0!</v>
      </c>
      <c r="AP57" s="35">
        <v>0</v>
      </c>
      <c r="AQ57" s="37">
        <v>0</v>
      </c>
      <c r="AR57" s="35">
        <v>0</v>
      </c>
      <c r="AS57" s="24">
        <v>0</v>
      </c>
      <c r="AT57" s="24">
        <v>0</v>
      </c>
      <c r="AU57" s="37">
        <v>0</v>
      </c>
      <c r="AV57" s="35">
        <v>11843.6</v>
      </c>
      <c r="AW57" s="35">
        <v>9033.5</v>
      </c>
      <c r="AX57" s="35">
        <v>9033.5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24">
        <v>0</v>
      </c>
      <c r="BF57" s="24">
        <v>0</v>
      </c>
      <c r="BG57" s="35">
        <v>0</v>
      </c>
      <c r="BH57" s="24">
        <v>0</v>
      </c>
      <c r="BI57" s="24">
        <v>0</v>
      </c>
      <c r="BJ57" s="35">
        <v>0</v>
      </c>
      <c r="BK57" s="21">
        <f t="shared" si="44"/>
        <v>2320</v>
      </c>
      <c r="BL57" s="21">
        <f t="shared" si="45"/>
        <v>1508</v>
      </c>
      <c r="BM57" s="21">
        <f t="shared" si="46"/>
        <v>240.204</v>
      </c>
      <c r="BN57" s="25">
        <f t="shared" si="47"/>
        <v>15.928647214854111</v>
      </c>
      <c r="BO57" s="35">
        <v>2320</v>
      </c>
      <c r="BP57" s="35">
        <v>1508</v>
      </c>
      <c r="BQ57" s="35">
        <v>150.204</v>
      </c>
      <c r="BR57" s="35">
        <v>0</v>
      </c>
      <c r="BS57" s="35">
        <v>0</v>
      </c>
      <c r="BT57" s="35">
        <v>0</v>
      </c>
      <c r="BU57" s="35">
        <v>0</v>
      </c>
      <c r="BV57" s="35">
        <v>0</v>
      </c>
      <c r="BW57" s="35">
        <v>0</v>
      </c>
      <c r="BX57" s="35">
        <v>0</v>
      </c>
      <c r="BY57" s="35">
        <v>0</v>
      </c>
      <c r="BZ57" s="35">
        <v>90</v>
      </c>
      <c r="CA57" s="35">
        <v>0</v>
      </c>
      <c r="CB57" s="35">
        <v>0</v>
      </c>
      <c r="CC57" s="35">
        <v>0</v>
      </c>
      <c r="CD57" s="35">
        <v>0</v>
      </c>
      <c r="CE57" s="35">
        <v>0</v>
      </c>
      <c r="CF57" s="35">
        <v>0</v>
      </c>
      <c r="CG57" s="35">
        <v>0</v>
      </c>
      <c r="CH57" s="35">
        <v>0</v>
      </c>
      <c r="CI57" s="35">
        <v>0</v>
      </c>
      <c r="CJ57" s="39"/>
      <c r="CK57" s="35">
        <v>0</v>
      </c>
      <c r="CL57" s="35">
        <v>0</v>
      </c>
      <c r="CM57" s="35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35">
        <v>0</v>
      </c>
      <c r="CT57" s="35">
        <v>0</v>
      </c>
      <c r="CU57" s="35">
        <v>0</v>
      </c>
      <c r="CV57" s="35">
        <v>0</v>
      </c>
      <c r="CW57" s="35">
        <v>0</v>
      </c>
      <c r="CX57" s="35">
        <v>0</v>
      </c>
      <c r="CY57" s="35">
        <v>18</v>
      </c>
      <c r="CZ57" s="34">
        <v>0</v>
      </c>
      <c r="DA57" s="35">
        <v>0</v>
      </c>
      <c r="DB57" s="19">
        <f t="shared" si="48"/>
        <v>16886.6</v>
      </c>
      <c r="DC57" s="19">
        <f t="shared" si="49"/>
        <v>12209.425</v>
      </c>
      <c r="DD57" s="19">
        <f t="shared" si="50"/>
        <v>10867.356</v>
      </c>
      <c r="DE57" s="35">
        <v>0</v>
      </c>
      <c r="DF57" s="35">
        <v>0</v>
      </c>
      <c r="DG57" s="35">
        <v>0</v>
      </c>
      <c r="DH57" s="35">
        <v>0</v>
      </c>
      <c r="DI57" s="35">
        <v>0</v>
      </c>
      <c r="DJ57" s="35">
        <v>0</v>
      </c>
      <c r="DK57" s="35">
        <v>0</v>
      </c>
      <c r="DL57" s="35">
        <v>0</v>
      </c>
      <c r="DM57" s="35">
        <v>0</v>
      </c>
      <c r="DN57" s="35">
        <v>0</v>
      </c>
      <c r="DO57" s="35">
        <v>0</v>
      </c>
      <c r="DP57" s="35">
        <v>0</v>
      </c>
      <c r="DQ57" s="35">
        <v>0</v>
      </c>
      <c r="DR57" s="35">
        <v>0</v>
      </c>
      <c r="DS57" s="35">
        <v>0</v>
      </c>
      <c r="DT57" s="35">
        <v>900</v>
      </c>
      <c r="DU57" s="35">
        <v>550</v>
      </c>
      <c r="DV57" s="35">
        <v>720</v>
      </c>
      <c r="DW57" s="39">
        <v>0</v>
      </c>
      <c r="DX57" s="26">
        <f t="shared" si="51"/>
        <v>900</v>
      </c>
      <c r="DY57" s="26">
        <f t="shared" si="52"/>
        <v>550</v>
      </c>
      <c r="DZ57" s="26">
        <f t="shared" si="53"/>
        <v>720</v>
      </c>
    </row>
    <row r="58" spans="2:130" ht="17.25">
      <c r="B58" s="28">
        <v>49</v>
      </c>
      <c r="C58" s="32" t="s">
        <v>107</v>
      </c>
      <c r="D58" s="46">
        <v>1851.6711</v>
      </c>
      <c r="E58" s="43">
        <v>810.961</v>
      </c>
      <c r="F58" s="19">
        <f t="shared" si="29"/>
        <v>21554.3</v>
      </c>
      <c r="G58" s="19">
        <f t="shared" si="30"/>
        <v>15270.7</v>
      </c>
      <c r="H58" s="19">
        <f t="shared" si="31"/>
        <v>16256.679000000002</v>
      </c>
      <c r="I58" s="19">
        <f t="shared" si="32"/>
        <v>106.45667192728558</v>
      </c>
      <c r="J58" s="19">
        <f t="shared" si="33"/>
        <v>-4086.0999999999985</v>
      </c>
      <c r="K58" s="19">
        <f t="shared" si="34"/>
        <v>-10704.098000000002</v>
      </c>
      <c r="L58" s="27">
        <v>17468.2</v>
      </c>
      <c r="M58" s="27">
        <v>5552.581</v>
      </c>
      <c r="N58" s="21">
        <f t="shared" si="35"/>
        <v>6369.5</v>
      </c>
      <c r="O58" s="21">
        <f t="shared" si="36"/>
        <v>4007.5</v>
      </c>
      <c r="P58" s="21">
        <f t="shared" si="37"/>
        <v>4993.479</v>
      </c>
      <c r="Q58" s="21">
        <f t="shared" si="26"/>
        <v>124.6033437305053</v>
      </c>
      <c r="R58" s="22">
        <f t="shared" si="38"/>
        <v>1035.5</v>
      </c>
      <c r="S58" s="22">
        <f t="shared" si="10"/>
        <v>673.075</v>
      </c>
      <c r="T58" s="22">
        <f t="shared" si="39"/>
        <v>929.3</v>
      </c>
      <c r="U58" s="23">
        <f t="shared" si="40"/>
        <v>138.06782305092298</v>
      </c>
      <c r="V58" s="35">
        <v>0</v>
      </c>
      <c r="W58" s="35">
        <v>0</v>
      </c>
      <c r="X58" s="35">
        <v>0.286</v>
      </c>
      <c r="Y58" s="35" t="e">
        <f t="shared" si="41"/>
        <v>#DIV/0!</v>
      </c>
      <c r="Z58" s="34">
        <v>3073.5</v>
      </c>
      <c r="AA58" s="35">
        <v>1844.1</v>
      </c>
      <c r="AB58" s="35">
        <v>2299.586</v>
      </c>
      <c r="AC58" s="24">
        <f t="shared" si="27"/>
        <v>124.69963667913886</v>
      </c>
      <c r="AD58" s="35">
        <v>1035.5</v>
      </c>
      <c r="AE58" s="35">
        <v>673.075</v>
      </c>
      <c r="AF58" s="35">
        <v>929.014</v>
      </c>
      <c r="AG58" s="24">
        <f t="shared" si="42"/>
        <v>138.02533150094715</v>
      </c>
      <c r="AH58" s="35">
        <v>60</v>
      </c>
      <c r="AI58" s="35">
        <v>60</v>
      </c>
      <c r="AJ58" s="35">
        <v>120</v>
      </c>
      <c r="AK58" s="24">
        <f t="shared" si="43"/>
        <v>200</v>
      </c>
      <c r="AL58" s="35">
        <v>0</v>
      </c>
      <c r="AM58" s="35">
        <v>0</v>
      </c>
      <c r="AN58" s="35">
        <v>0</v>
      </c>
      <c r="AO58" s="24" t="e">
        <f t="shared" si="28"/>
        <v>#DIV/0!</v>
      </c>
      <c r="AP58" s="35">
        <v>0</v>
      </c>
      <c r="AQ58" s="37">
        <v>0</v>
      </c>
      <c r="AR58" s="35">
        <v>0</v>
      </c>
      <c r="AS58" s="24">
        <v>0</v>
      </c>
      <c r="AT58" s="24">
        <v>0</v>
      </c>
      <c r="AU58" s="37">
        <v>0</v>
      </c>
      <c r="AV58" s="35">
        <v>14188.2</v>
      </c>
      <c r="AW58" s="35">
        <v>11263.2</v>
      </c>
      <c r="AX58" s="35">
        <v>11263.2</v>
      </c>
      <c r="AY58" s="35">
        <v>0</v>
      </c>
      <c r="AZ58" s="35">
        <v>0</v>
      </c>
      <c r="BA58" s="35">
        <v>0</v>
      </c>
      <c r="BB58" s="35">
        <v>996.6</v>
      </c>
      <c r="BC58" s="35">
        <v>0</v>
      </c>
      <c r="BD58" s="35">
        <v>0</v>
      </c>
      <c r="BE58" s="24">
        <v>0</v>
      </c>
      <c r="BF58" s="24">
        <v>0</v>
      </c>
      <c r="BG58" s="35">
        <v>0</v>
      </c>
      <c r="BH58" s="24">
        <v>0</v>
      </c>
      <c r="BI58" s="24">
        <v>0</v>
      </c>
      <c r="BJ58" s="35">
        <v>0</v>
      </c>
      <c r="BK58" s="21">
        <f t="shared" si="44"/>
        <v>2200.5</v>
      </c>
      <c r="BL58" s="21">
        <f t="shared" si="45"/>
        <v>1430.325</v>
      </c>
      <c r="BM58" s="21">
        <f t="shared" si="46"/>
        <v>1644.593</v>
      </c>
      <c r="BN58" s="25">
        <f t="shared" si="47"/>
        <v>114.98037159386854</v>
      </c>
      <c r="BO58" s="35">
        <v>1720.5</v>
      </c>
      <c r="BP58" s="35">
        <v>1118.325</v>
      </c>
      <c r="BQ58" s="35">
        <v>1644.593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35">
        <v>0</v>
      </c>
      <c r="BX58" s="35">
        <v>480</v>
      </c>
      <c r="BY58" s="35">
        <v>312</v>
      </c>
      <c r="BZ58" s="35">
        <v>0</v>
      </c>
      <c r="CA58" s="35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8"/>
      <c r="CK58" s="35">
        <v>0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35">
        <v>0</v>
      </c>
      <c r="CT58" s="35">
        <v>0</v>
      </c>
      <c r="CU58" s="35">
        <v>0</v>
      </c>
      <c r="CV58" s="35">
        <v>0</v>
      </c>
      <c r="CW58" s="35">
        <v>0</v>
      </c>
      <c r="CX58" s="35">
        <v>0</v>
      </c>
      <c r="CY58" s="35">
        <v>0</v>
      </c>
      <c r="CZ58" s="34">
        <v>0</v>
      </c>
      <c r="DA58" s="35">
        <v>0</v>
      </c>
      <c r="DB58" s="19">
        <f t="shared" si="48"/>
        <v>21554.3</v>
      </c>
      <c r="DC58" s="19">
        <f t="shared" si="49"/>
        <v>15270.7</v>
      </c>
      <c r="DD58" s="19">
        <f t="shared" si="50"/>
        <v>16256.679000000002</v>
      </c>
      <c r="DE58" s="35">
        <v>0</v>
      </c>
      <c r="DF58" s="35">
        <v>0</v>
      </c>
      <c r="DG58" s="35">
        <v>0</v>
      </c>
      <c r="DH58" s="35">
        <v>0</v>
      </c>
      <c r="DI58" s="35">
        <v>0</v>
      </c>
      <c r="DJ58" s="35">
        <v>0</v>
      </c>
      <c r="DK58" s="35">
        <v>0</v>
      </c>
      <c r="DL58" s="35">
        <v>0</v>
      </c>
      <c r="DM58" s="35">
        <v>0</v>
      </c>
      <c r="DN58" s="35">
        <v>0</v>
      </c>
      <c r="DO58" s="35">
        <v>0</v>
      </c>
      <c r="DP58" s="35">
        <v>0</v>
      </c>
      <c r="DQ58" s="35">
        <v>0</v>
      </c>
      <c r="DR58" s="35">
        <v>0</v>
      </c>
      <c r="DS58" s="35">
        <v>0</v>
      </c>
      <c r="DT58" s="35">
        <v>0</v>
      </c>
      <c r="DU58" s="35">
        <v>0</v>
      </c>
      <c r="DV58" s="35">
        <v>0</v>
      </c>
      <c r="DW58" s="38">
        <v>0</v>
      </c>
      <c r="DX58" s="26">
        <f t="shared" si="51"/>
        <v>0</v>
      </c>
      <c r="DY58" s="26">
        <f t="shared" si="52"/>
        <v>0</v>
      </c>
      <c r="DZ58" s="26">
        <f t="shared" si="53"/>
        <v>0</v>
      </c>
    </row>
    <row r="59" spans="2:130" ht="17.25">
      <c r="B59" s="28">
        <v>50</v>
      </c>
      <c r="C59" s="32" t="s">
        <v>108</v>
      </c>
      <c r="D59" s="46">
        <v>191.294</v>
      </c>
      <c r="E59" s="43">
        <v>254.179</v>
      </c>
      <c r="F59" s="19">
        <f t="shared" si="29"/>
        <v>7692.5</v>
      </c>
      <c r="G59" s="19">
        <f t="shared" si="30"/>
        <v>5234.014999999999</v>
      </c>
      <c r="H59" s="19">
        <f t="shared" si="31"/>
        <v>5240.688</v>
      </c>
      <c r="I59" s="19">
        <f t="shared" si="32"/>
        <v>100.12749294757468</v>
      </c>
      <c r="J59" s="19">
        <f t="shared" si="33"/>
        <v>-905.5</v>
      </c>
      <c r="K59" s="19">
        <f t="shared" si="34"/>
        <v>-2931.2090000000003</v>
      </c>
      <c r="L59" s="27">
        <v>6787</v>
      </c>
      <c r="M59" s="27">
        <v>2309.479</v>
      </c>
      <c r="N59" s="21">
        <f t="shared" si="35"/>
        <v>2802.1</v>
      </c>
      <c r="O59" s="21">
        <f t="shared" si="36"/>
        <v>1737.015</v>
      </c>
      <c r="P59" s="21">
        <f t="shared" si="37"/>
        <v>1743.6879999999999</v>
      </c>
      <c r="Q59" s="21">
        <f t="shared" si="26"/>
        <v>100.38416478844454</v>
      </c>
      <c r="R59" s="22">
        <f t="shared" si="38"/>
        <v>250</v>
      </c>
      <c r="S59" s="22">
        <f t="shared" si="10"/>
        <v>162.5</v>
      </c>
      <c r="T59" s="22">
        <f t="shared" si="39"/>
        <v>162.85</v>
      </c>
      <c r="U59" s="23">
        <f t="shared" si="40"/>
        <v>100.21538461538462</v>
      </c>
      <c r="V59" s="35">
        <v>0</v>
      </c>
      <c r="W59" s="35">
        <v>0</v>
      </c>
      <c r="X59" s="35">
        <v>0</v>
      </c>
      <c r="Y59" s="35" t="e">
        <f t="shared" si="41"/>
        <v>#DIV/0!</v>
      </c>
      <c r="Z59" s="34">
        <v>1712</v>
      </c>
      <c r="AA59" s="35">
        <v>1027.2</v>
      </c>
      <c r="AB59" s="35">
        <v>896.5</v>
      </c>
      <c r="AC59" s="24">
        <f t="shared" si="27"/>
        <v>87.27609034267913</v>
      </c>
      <c r="AD59" s="35">
        <v>250</v>
      </c>
      <c r="AE59" s="35">
        <v>162.5</v>
      </c>
      <c r="AF59" s="35">
        <v>162.85</v>
      </c>
      <c r="AG59" s="24">
        <f t="shared" si="42"/>
        <v>100.21538461538462</v>
      </c>
      <c r="AH59" s="35">
        <v>16.5</v>
      </c>
      <c r="AI59" s="35">
        <v>12.375</v>
      </c>
      <c r="AJ59" s="35">
        <v>8.3</v>
      </c>
      <c r="AK59" s="24">
        <f t="shared" si="43"/>
        <v>67.07070707070709</v>
      </c>
      <c r="AL59" s="35">
        <v>0</v>
      </c>
      <c r="AM59" s="35">
        <v>0</v>
      </c>
      <c r="AN59" s="35">
        <v>0</v>
      </c>
      <c r="AO59" s="24" t="e">
        <f t="shared" si="28"/>
        <v>#DIV/0!</v>
      </c>
      <c r="AP59" s="35">
        <v>0</v>
      </c>
      <c r="AQ59" s="37">
        <v>0</v>
      </c>
      <c r="AR59" s="35">
        <v>0</v>
      </c>
      <c r="AS59" s="24">
        <v>0</v>
      </c>
      <c r="AT59" s="24">
        <v>0</v>
      </c>
      <c r="AU59" s="37">
        <v>0</v>
      </c>
      <c r="AV59" s="35">
        <v>3500</v>
      </c>
      <c r="AW59" s="35">
        <v>3497</v>
      </c>
      <c r="AX59" s="35">
        <v>3497</v>
      </c>
      <c r="AY59" s="35">
        <v>0</v>
      </c>
      <c r="AZ59" s="35">
        <v>0</v>
      </c>
      <c r="BA59" s="35">
        <v>0</v>
      </c>
      <c r="BB59" s="35">
        <v>1390.4</v>
      </c>
      <c r="BC59" s="35">
        <v>0</v>
      </c>
      <c r="BD59" s="35">
        <v>0</v>
      </c>
      <c r="BE59" s="24">
        <v>0</v>
      </c>
      <c r="BF59" s="24">
        <v>0</v>
      </c>
      <c r="BG59" s="35">
        <v>0</v>
      </c>
      <c r="BH59" s="24">
        <v>0</v>
      </c>
      <c r="BI59" s="24">
        <v>0</v>
      </c>
      <c r="BJ59" s="35">
        <v>0</v>
      </c>
      <c r="BK59" s="21">
        <f t="shared" si="44"/>
        <v>819.6</v>
      </c>
      <c r="BL59" s="21">
        <f t="shared" si="45"/>
        <v>532.74</v>
      </c>
      <c r="BM59" s="21">
        <f t="shared" si="46"/>
        <v>676.038</v>
      </c>
      <c r="BN59" s="25">
        <f t="shared" si="47"/>
        <v>126.8982993580358</v>
      </c>
      <c r="BO59" s="35">
        <v>819.6</v>
      </c>
      <c r="BP59" s="35">
        <v>532.74</v>
      </c>
      <c r="BQ59" s="35">
        <v>676.038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35">
        <v>0</v>
      </c>
      <c r="BX59" s="35">
        <v>0</v>
      </c>
      <c r="BY59" s="35">
        <v>0</v>
      </c>
      <c r="BZ59" s="35">
        <v>0</v>
      </c>
      <c r="CA59" s="35">
        <v>0</v>
      </c>
      <c r="CB59" s="35">
        <v>0</v>
      </c>
      <c r="CC59" s="35">
        <v>0</v>
      </c>
      <c r="CD59" s="35">
        <v>0</v>
      </c>
      <c r="CE59" s="35">
        <v>0</v>
      </c>
      <c r="CF59" s="35">
        <v>0</v>
      </c>
      <c r="CG59" s="35">
        <v>0</v>
      </c>
      <c r="CH59" s="35">
        <v>0</v>
      </c>
      <c r="CI59" s="35">
        <v>0</v>
      </c>
      <c r="CJ59" s="38"/>
      <c r="CK59" s="35">
        <v>4</v>
      </c>
      <c r="CL59" s="35">
        <v>2.2</v>
      </c>
      <c r="CM59" s="35">
        <v>0</v>
      </c>
      <c r="CN59" s="35">
        <v>0</v>
      </c>
      <c r="CO59" s="35">
        <v>0</v>
      </c>
      <c r="CP59" s="35">
        <v>0</v>
      </c>
      <c r="CQ59" s="35">
        <v>0</v>
      </c>
      <c r="CR59" s="35">
        <v>0</v>
      </c>
      <c r="CS59" s="35">
        <v>0</v>
      </c>
      <c r="CT59" s="35">
        <v>0</v>
      </c>
      <c r="CU59" s="35">
        <v>0</v>
      </c>
      <c r="CV59" s="35">
        <v>0</v>
      </c>
      <c r="CW59" s="35">
        <v>0</v>
      </c>
      <c r="CX59" s="35">
        <v>0</v>
      </c>
      <c r="CY59" s="35">
        <v>0</v>
      </c>
      <c r="CZ59" s="34">
        <v>0</v>
      </c>
      <c r="DA59" s="35">
        <v>0</v>
      </c>
      <c r="DB59" s="19">
        <f t="shared" si="48"/>
        <v>7692.5</v>
      </c>
      <c r="DC59" s="19">
        <f t="shared" si="49"/>
        <v>5234.014999999999</v>
      </c>
      <c r="DD59" s="19">
        <f t="shared" si="50"/>
        <v>5240.688</v>
      </c>
      <c r="DE59" s="35">
        <v>0</v>
      </c>
      <c r="DF59" s="35">
        <v>0</v>
      </c>
      <c r="DG59" s="35">
        <v>0</v>
      </c>
      <c r="DH59" s="35">
        <v>0</v>
      </c>
      <c r="DI59" s="35">
        <v>0</v>
      </c>
      <c r="DJ59" s="35">
        <v>0</v>
      </c>
      <c r="DK59" s="35">
        <v>0</v>
      </c>
      <c r="DL59" s="35">
        <v>0</v>
      </c>
      <c r="DM59" s="35">
        <v>0</v>
      </c>
      <c r="DN59" s="35">
        <v>0</v>
      </c>
      <c r="DO59" s="35">
        <v>0</v>
      </c>
      <c r="DP59" s="35">
        <v>0</v>
      </c>
      <c r="DQ59" s="35">
        <v>0</v>
      </c>
      <c r="DR59" s="35">
        <v>0</v>
      </c>
      <c r="DS59" s="35">
        <v>0</v>
      </c>
      <c r="DT59" s="35">
        <v>0</v>
      </c>
      <c r="DU59" s="35">
        <v>0</v>
      </c>
      <c r="DV59" s="35">
        <v>0</v>
      </c>
      <c r="DW59" s="38">
        <v>0</v>
      </c>
      <c r="DX59" s="26">
        <f t="shared" si="51"/>
        <v>0</v>
      </c>
      <c r="DY59" s="26">
        <f t="shared" si="52"/>
        <v>0</v>
      </c>
      <c r="DZ59" s="26">
        <f t="shared" si="53"/>
        <v>0</v>
      </c>
    </row>
    <row r="60" spans="2:130" ht="17.25">
      <c r="B60" s="28">
        <v>51</v>
      </c>
      <c r="C60" s="32" t="s">
        <v>109</v>
      </c>
      <c r="D60" s="46">
        <v>23072.4643</v>
      </c>
      <c r="E60" s="43">
        <v>4541.2673</v>
      </c>
      <c r="F60" s="19">
        <f t="shared" si="29"/>
        <v>54614.9</v>
      </c>
      <c r="G60" s="19">
        <f t="shared" si="30"/>
        <v>40221.095</v>
      </c>
      <c r="H60" s="19">
        <f t="shared" si="31"/>
        <v>43748.085</v>
      </c>
      <c r="I60" s="19">
        <f t="shared" si="32"/>
        <v>108.76900541867396</v>
      </c>
      <c r="J60" s="19">
        <f t="shared" si="33"/>
        <v>-13276.099999999999</v>
      </c>
      <c r="K60" s="19">
        <f t="shared" si="34"/>
        <v>-25973.296</v>
      </c>
      <c r="L60" s="27">
        <v>41338.8</v>
      </c>
      <c r="M60" s="27">
        <v>17774.789</v>
      </c>
      <c r="N60" s="21">
        <f t="shared" si="35"/>
        <v>7645.6</v>
      </c>
      <c r="O60" s="21">
        <f t="shared" si="36"/>
        <v>4746.295</v>
      </c>
      <c r="P60" s="21">
        <f t="shared" si="37"/>
        <v>8273.285</v>
      </c>
      <c r="Q60" s="21">
        <f t="shared" si="26"/>
        <v>174.31038315148976</v>
      </c>
      <c r="R60" s="22">
        <f t="shared" si="38"/>
        <v>1782.6</v>
      </c>
      <c r="S60" s="22">
        <f t="shared" si="10"/>
        <v>1158.69</v>
      </c>
      <c r="T60" s="22">
        <f t="shared" si="39"/>
        <v>2265.423</v>
      </c>
      <c r="U60" s="23">
        <f t="shared" si="40"/>
        <v>195.51588431763454</v>
      </c>
      <c r="V60" s="35">
        <v>0</v>
      </c>
      <c r="W60" s="35">
        <v>0</v>
      </c>
      <c r="X60" s="35">
        <v>36.294</v>
      </c>
      <c r="Y60" s="35" t="e">
        <f t="shared" si="41"/>
        <v>#DIV/0!</v>
      </c>
      <c r="Z60" s="34">
        <v>4626.9</v>
      </c>
      <c r="AA60" s="35">
        <v>2776.14</v>
      </c>
      <c r="AB60" s="35">
        <v>3470.088</v>
      </c>
      <c r="AC60" s="24">
        <f t="shared" si="27"/>
        <v>124.9968661522834</v>
      </c>
      <c r="AD60" s="35">
        <v>1782.6</v>
      </c>
      <c r="AE60" s="35">
        <v>1158.69</v>
      </c>
      <c r="AF60" s="35">
        <v>2229.129</v>
      </c>
      <c r="AG60" s="24">
        <f t="shared" si="42"/>
        <v>192.38355384097557</v>
      </c>
      <c r="AH60" s="35">
        <v>80</v>
      </c>
      <c r="AI60" s="35">
        <v>60</v>
      </c>
      <c r="AJ60" s="35">
        <v>75</v>
      </c>
      <c r="AK60" s="24">
        <f t="shared" si="43"/>
        <v>125</v>
      </c>
      <c r="AL60" s="35">
        <v>0</v>
      </c>
      <c r="AM60" s="35">
        <v>0</v>
      </c>
      <c r="AN60" s="35">
        <v>0</v>
      </c>
      <c r="AO60" s="24" t="e">
        <f t="shared" si="28"/>
        <v>#DIV/0!</v>
      </c>
      <c r="AP60" s="35">
        <v>0</v>
      </c>
      <c r="AQ60" s="37">
        <v>0</v>
      </c>
      <c r="AR60" s="35">
        <v>0</v>
      </c>
      <c r="AS60" s="24">
        <v>0</v>
      </c>
      <c r="AT60" s="24">
        <v>0</v>
      </c>
      <c r="AU60" s="37">
        <v>0</v>
      </c>
      <c r="AV60" s="35">
        <v>46969.3</v>
      </c>
      <c r="AW60" s="35">
        <v>35474.8</v>
      </c>
      <c r="AX60" s="35">
        <v>35474.8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24">
        <v>0</v>
      </c>
      <c r="BF60" s="24">
        <v>0</v>
      </c>
      <c r="BG60" s="35">
        <v>0</v>
      </c>
      <c r="BH60" s="24">
        <v>0</v>
      </c>
      <c r="BI60" s="24">
        <v>0</v>
      </c>
      <c r="BJ60" s="35">
        <v>0</v>
      </c>
      <c r="BK60" s="21">
        <f t="shared" si="44"/>
        <v>1156.1</v>
      </c>
      <c r="BL60" s="21">
        <f t="shared" si="45"/>
        <v>751.465</v>
      </c>
      <c r="BM60" s="21">
        <f t="shared" si="46"/>
        <v>359.274</v>
      </c>
      <c r="BN60" s="25">
        <f t="shared" si="47"/>
        <v>47.809811501533666</v>
      </c>
      <c r="BO60" s="35">
        <v>1156.1</v>
      </c>
      <c r="BP60" s="35">
        <v>751.465</v>
      </c>
      <c r="BQ60" s="35">
        <v>359.274</v>
      </c>
      <c r="BR60" s="35">
        <v>0</v>
      </c>
      <c r="BS60" s="35">
        <v>0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5">
        <v>0</v>
      </c>
      <c r="BZ60" s="35">
        <v>0</v>
      </c>
      <c r="CA60" s="35">
        <v>0</v>
      </c>
      <c r="CB60" s="35">
        <v>0</v>
      </c>
      <c r="CC60" s="35">
        <v>0</v>
      </c>
      <c r="CD60" s="35">
        <v>0</v>
      </c>
      <c r="CE60" s="35">
        <v>0</v>
      </c>
      <c r="CF60" s="35">
        <v>0</v>
      </c>
      <c r="CG60" s="35">
        <v>0</v>
      </c>
      <c r="CH60" s="35">
        <v>0</v>
      </c>
      <c r="CI60" s="35">
        <v>0</v>
      </c>
      <c r="CJ60" s="38"/>
      <c r="CK60" s="35">
        <v>0</v>
      </c>
      <c r="CL60" s="35">
        <v>0</v>
      </c>
      <c r="CM60" s="35">
        <v>0</v>
      </c>
      <c r="CN60" s="35">
        <v>0</v>
      </c>
      <c r="CO60" s="35">
        <v>0</v>
      </c>
      <c r="CP60" s="35">
        <v>0</v>
      </c>
      <c r="CQ60" s="35">
        <v>0</v>
      </c>
      <c r="CR60" s="35">
        <v>0</v>
      </c>
      <c r="CS60" s="35">
        <v>0</v>
      </c>
      <c r="CT60" s="35">
        <v>0</v>
      </c>
      <c r="CU60" s="35">
        <v>0</v>
      </c>
      <c r="CV60" s="35">
        <v>0</v>
      </c>
      <c r="CW60" s="35">
        <v>0</v>
      </c>
      <c r="CX60" s="35">
        <v>0</v>
      </c>
      <c r="CY60" s="35">
        <v>2103.5</v>
      </c>
      <c r="CZ60" s="34">
        <v>0</v>
      </c>
      <c r="DA60" s="35">
        <v>0</v>
      </c>
      <c r="DB60" s="19">
        <f t="shared" si="48"/>
        <v>54614.9</v>
      </c>
      <c r="DC60" s="19">
        <f t="shared" si="49"/>
        <v>40221.095</v>
      </c>
      <c r="DD60" s="19">
        <f t="shared" si="50"/>
        <v>43748.085</v>
      </c>
      <c r="DE60" s="35">
        <v>0</v>
      </c>
      <c r="DF60" s="35">
        <v>0</v>
      </c>
      <c r="DG60" s="35">
        <v>0</v>
      </c>
      <c r="DH60" s="35">
        <v>0</v>
      </c>
      <c r="DI60" s="35">
        <v>0</v>
      </c>
      <c r="DJ60" s="35">
        <v>0</v>
      </c>
      <c r="DK60" s="35">
        <v>0</v>
      </c>
      <c r="DL60" s="35">
        <v>0</v>
      </c>
      <c r="DM60" s="35">
        <v>0</v>
      </c>
      <c r="DN60" s="35">
        <v>0</v>
      </c>
      <c r="DO60" s="35">
        <v>0</v>
      </c>
      <c r="DP60" s="35">
        <v>0</v>
      </c>
      <c r="DQ60" s="35">
        <v>0</v>
      </c>
      <c r="DR60" s="35">
        <v>0</v>
      </c>
      <c r="DS60" s="35">
        <v>0</v>
      </c>
      <c r="DT60" s="35">
        <v>0</v>
      </c>
      <c r="DU60" s="35">
        <v>0</v>
      </c>
      <c r="DV60" s="35">
        <v>0</v>
      </c>
      <c r="DW60" s="38">
        <v>0</v>
      </c>
      <c r="DX60" s="26">
        <f t="shared" si="51"/>
        <v>0</v>
      </c>
      <c r="DY60" s="26">
        <f t="shared" si="52"/>
        <v>0</v>
      </c>
      <c r="DZ60" s="26">
        <f t="shared" si="53"/>
        <v>0</v>
      </c>
    </row>
    <row r="61" spans="2:130" ht="17.25">
      <c r="B61" s="28">
        <v>52</v>
      </c>
      <c r="C61" s="32" t="s">
        <v>110</v>
      </c>
      <c r="D61" s="46">
        <v>432.92</v>
      </c>
      <c r="E61" s="43">
        <v>0</v>
      </c>
      <c r="F61" s="19">
        <f t="shared" si="29"/>
        <v>4786.299999999999</v>
      </c>
      <c r="G61" s="19">
        <f t="shared" si="30"/>
        <v>3411.955</v>
      </c>
      <c r="H61" s="19">
        <f t="shared" si="31"/>
        <v>3599.149</v>
      </c>
      <c r="I61" s="19">
        <f t="shared" si="32"/>
        <v>105.48641468014672</v>
      </c>
      <c r="J61" s="19">
        <f t="shared" si="33"/>
        <v>554.4000000000005</v>
      </c>
      <c r="K61" s="19">
        <f t="shared" si="34"/>
        <v>-1126.949</v>
      </c>
      <c r="L61" s="27">
        <v>5340.7</v>
      </c>
      <c r="M61" s="27">
        <v>2472.2</v>
      </c>
      <c r="N61" s="21">
        <f t="shared" si="35"/>
        <v>1210.7</v>
      </c>
      <c r="O61" s="21">
        <f t="shared" si="36"/>
        <v>786.955</v>
      </c>
      <c r="P61" s="21">
        <f t="shared" si="37"/>
        <v>974.149</v>
      </c>
      <c r="Q61" s="21">
        <f t="shared" si="26"/>
        <v>123.7871288701387</v>
      </c>
      <c r="R61" s="22">
        <f t="shared" si="38"/>
        <v>130.7</v>
      </c>
      <c r="S61" s="22">
        <f t="shared" si="10"/>
        <v>84.955</v>
      </c>
      <c r="T61" s="22">
        <f t="shared" si="39"/>
        <v>254.125</v>
      </c>
      <c r="U61" s="23">
        <f t="shared" si="40"/>
        <v>299.12895062091695</v>
      </c>
      <c r="V61" s="35">
        <v>0</v>
      </c>
      <c r="W61" s="35">
        <v>0</v>
      </c>
      <c r="X61" s="35">
        <v>0</v>
      </c>
      <c r="Y61" s="35" t="e">
        <f t="shared" si="41"/>
        <v>#DIV/0!</v>
      </c>
      <c r="Z61" s="34">
        <v>0</v>
      </c>
      <c r="AA61" s="35">
        <v>0</v>
      </c>
      <c r="AB61" s="35">
        <v>0</v>
      </c>
      <c r="AC61" s="24" t="e">
        <f t="shared" si="27"/>
        <v>#DIV/0!</v>
      </c>
      <c r="AD61" s="35">
        <v>130.7</v>
      </c>
      <c r="AE61" s="35">
        <v>84.955</v>
      </c>
      <c r="AF61" s="35">
        <v>254.125</v>
      </c>
      <c r="AG61" s="24">
        <f t="shared" si="42"/>
        <v>299.12895062091695</v>
      </c>
      <c r="AH61" s="35">
        <v>0</v>
      </c>
      <c r="AI61" s="35">
        <v>0</v>
      </c>
      <c r="AJ61" s="35">
        <v>0</v>
      </c>
      <c r="AK61" s="24" t="e">
        <f t="shared" si="43"/>
        <v>#DIV/0!</v>
      </c>
      <c r="AL61" s="35">
        <v>0</v>
      </c>
      <c r="AM61" s="35">
        <v>0</v>
      </c>
      <c r="AN61" s="35">
        <v>0</v>
      </c>
      <c r="AO61" s="24" t="e">
        <f t="shared" si="28"/>
        <v>#DIV/0!</v>
      </c>
      <c r="AP61" s="35">
        <v>0</v>
      </c>
      <c r="AQ61" s="37">
        <v>0</v>
      </c>
      <c r="AR61" s="35">
        <v>0</v>
      </c>
      <c r="AS61" s="24">
        <v>0</v>
      </c>
      <c r="AT61" s="24">
        <v>0</v>
      </c>
      <c r="AU61" s="37">
        <v>0</v>
      </c>
      <c r="AV61" s="35">
        <v>3500</v>
      </c>
      <c r="AW61" s="35">
        <v>2625</v>
      </c>
      <c r="AX61" s="35">
        <v>2625</v>
      </c>
      <c r="AY61" s="35">
        <v>0</v>
      </c>
      <c r="AZ61" s="35">
        <v>0</v>
      </c>
      <c r="BA61" s="35">
        <v>0</v>
      </c>
      <c r="BB61" s="35">
        <v>75.6</v>
      </c>
      <c r="BC61" s="35">
        <v>0</v>
      </c>
      <c r="BD61" s="35">
        <v>0</v>
      </c>
      <c r="BE61" s="24">
        <v>0</v>
      </c>
      <c r="BF61" s="24">
        <v>0</v>
      </c>
      <c r="BG61" s="35">
        <v>0</v>
      </c>
      <c r="BH61" s="24">
        <v>0</v>
      </c>
      <c r="BI61" s="24">
        <v>0</v>
      </c>
      <c r="BJ61" s="35">
        <v>0</v>
      </c>
      <c r="BK61" s="21">
        <f t="shared" si="44"/>
        <v>1080</v>
      </c>
      <c r="BL61" s="21">
        <f t="shared" si="45"/>
        <v>702</v>
      </c>
      <c r="BM61" s="21">
        <f t="shared" si="46"/>
        <v>720.024</v>
      </c>
      <c r="BN61" s="25">
        <f t="shared" si="47"/>
        <v>102.56752136752137</v>
      </c>
      <c r="BO61" s="35">
        <v>1080</v>
      </c>
      <c r="BP61" s="35">
        <v>702</v>
      </c>
      <c r="BQ61" s="35">
        <v>720.024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0</v>
      </c>
      <c r="BY61" s="35">
        <v>0</v>
      </c>
      <c r="BZ61" s="35">
        <v>0</v>
      </c>
      <c r="CA61" s="35">
        <v>0</v>
      </c>
      <c r="CB61" s="35">
        <v>0</v>
      </c>
      <c r="CC61" s="35">
        <v>0</v>
      </c>
      <c r="CD61" s="35">
        <v>0</v>
      </c>
      <c r="CE61" s="35">
        <v>0</v>
      </c>
      <c r="CF61" s="35">
        <v>0</v>
      </c>
      <c r="CG61" s="35">
        <v>0</v>
      </c>
      <c r="CH61" s="35">
        <v>0</v>
      </c>
      <c r="CI61" s="35">
        <v>0</v>
      </c>
      <c r="CJ61" s="38"/>
      <c r="CK61" s="35">
        <v>0</v>
      </c>
      <c r="CL61" s="35">
        <v>0</v>
      </c>
      <c r="CM61" s="35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35">
        <v>0</v>
      </c>
      <c r="CT61" s="35">
        <v>0</v>
      </c>
      <c r="CU61" s="35">
        <v>0</v>
      </c>
      <c r="CV61" s="35">
        <v>0</v>
      </c>
      <c r="CW61" s="35">
        <v>0</v>
      </c>
      <c r="CX61" s="35">
        <v>0</v>
      </c>
      <c r="CY61" s="35">
        <v>0</v>
      </c>
      <c r="CZ61" s="34">
        <v>0</v>
      </c>
      <c r="DA61" s="35">
        <v>0</v>
      </c>
      <c r="DB61" s="19">
        <f t="shared" si="48"/>
        <v>4786.299999999999</v>
      </c>
      <c r="DC61" s="19">
        <f t="shared" si="49"/>
        <v>3411.955</v>
      </c>
      <c r="DD61" s="19">
        <f t="shared" si="50"/>
        <v>3599.149</v>
      </c>
      <c r="DE61" s="35">
        <v>0</v>
      </c>
      <c r="DF61" s="35">
        <v>0</v>
      </c>
      <c r="DG61" s="35">
        <v>0</v>
      </c>
      <c r="DH61" s="35">
        <v>0</v>
      </c>
      <c r="DI61" s="35">
        <v>0</v>
      </c>
      <c r="DJ61" s="35">
        <v>0</v>
      </c>
      <c r="DK61" s="35">
        <v>0</v>
      </c>
      <c r="DL61" s="35">
        <v>0</v>
      </c>
      <c r="DM61" s="35">
        <v>0</v>
      </c>
      <c r="DN61" s="35">
        <v>0</v>
      </c>
      <c r="DO61" s="35">
        <v>0</v>
      </c>
      <c r="DP61" s="35">
        <v>0</v>
      </c>
      <c r="DQ61" s="35">
        <v>0</v>
      </c>
      <c r="DR61" s="35">
        <v>0</v>
      </c>
      <c r="DS61" s="35">
        <v>0</v>
      </c>
      <c r="DT61" s="35">
        <v>0</v>
      </c>
      <c r="DU61" s="35">
        <v>0</v>
      </c>
      <c r="DV61" s="35">
        <v>0</v>
      </c>
      <c r="DW61" s="38">
        <v>0</v>
      </c>
      <c r="DX61" s="26">
        <f t="shared" si="51"/>
        <v>0</v>
      </c>
      <c r="DY61" s="26">
        <f t="shared" si="52"/>
        <v>0</v>
      </c>
      <c r="DZ61" s="26">
        <f t="shared" si="53"/>
        <v>0</v>
      </c>
    </row>
    <row r="62" spans="2:130" ht="17.25">
      <c r="B62" s="28">
        <v>53</v>
      </c>
      <c r="C62" s="32" t="s">
        <v>111</v>
      </c>
      <c r="D62" s="46">
        <v>0</v>
      </c>
      <c r="E62" s="43">
        <v>0</v>
      </c>
      <c r="F62" s="19">
        <f t="shared" si="29"/>
        <v>6622</v>
      </c>
      <c r="G62" s="19">
        <f t="shared" si="30"/>
        <v>4822.825000000001</v>
      </c>
      <c r="H62" s="19">
        <f t="shared" si="31"/>
        <v>4669.909</v>
      </c>
      <c r="I62" s="19">
        <f t="shared" si="32"/>
        <v>96.82932720967482</v>
      </c>
      <c r="J62" s="19">
        <f t="shared" si="33"/>
        <v>-1544</v>
      </c>
      <c r="K62" s="19">
        <f t="shared" si="34"/>
        <v>-2895.4919999999997</v>
      </c>
      <c r="L62" s="27">
        <v>5078</v>
      </c>
      <c r="M62" s="27">
        <v>1774.417</v>
      </c>
      <c r="N62" s="21">
        <f t="shared" si="35"/>
        <v>836.5</v>
      </c>
      <c r="O62" s="21">
        <f t="shared" si="36"/>
        <v>483.725</v>
      </c>
      <c r="P62" s="21">
        <f t="shared" si="37"/>
        <v>330.809</v>
      </c>
      <c r="Q62" s="21">
        <f t="shared" si="26"/>
        <v>68.38782366013749</v>
      </c>
      <c r="R62" s="22">
        <f t="shared" si="38"/>
        <v>169.7</v>
      </c>
      <c r="S62" s="22">
        <f t="shared" si="10"/>
        <v>110.305</v>
      </c>
      <c r="T62" s="22">
        <f t="shared" si="39"/>
        <v>48.628</v>
      </c>
      <c r="U62" s="23">
        <f t="shared" si="40"/>
        <v>44.08503694302162</v>
      </c>
      <c r="V62" s="35">
        <v>0</v>
      </c>
      <c r="W62" s="35">
        <v>0</v>
      </c>
      <c r="X62" s="35">
        <v>0.328</v>
      </c>
      <c r="Y62" s="35" t="e">
        <f t="shared" si="41"/>
        <v>#DIV/0!</v>
      </c>
      <c r="Z62" s="34">
        <v>0</v>
      </c>
      <c r="AA62" s="35">
        <v>0</v>
      </c>
      <c r="AB62" s="35">
        <v>0</v>
      </c>
      <c r="AC62" s="24" t="e">
        <f t="shared" si="27"/>
        <v>#DIV/0!</v>
      </c>
      <c r="AD62" s="35">
        <v>169.7</v>
      </c>
      <c r="AE62" s="35">
        <v>110.305</v>
      </c>
      <c r="AF62" s="35">
        <v>48.3</v>
      </c>
      <c r="AG62" s="24">
        <f t="shared" si="42"/>
        <v>43.78767961561125</v>
      </c>
      <c r="AH62" s="35">
        <v>60</v>
      </c>
      <c r="AI62" s="35">
        <v>45</v>
      </c>
      <c r="AJ62" s="35">
        <v>40</v>
      </c>
      <c r="AK62" s="24">
        <f t="shared" si="43"/>
        <v>88.88888888888889</v>
      </c>
      <c r="AL62" s="35">
        <v>0</v>
      </c>
      <c r="AM62" s="35">
        <v>0</v>
      </c>
      <c r="AN62" s="35">
        <v>0</v>
      </c>
      <c r="AO62" s="24" t="e">
        <f t="shared" si="28"/>
        <v>#DIV/0!</v>
      </c>
      <c r="AP62" s="35">
        <v>0</v>
      </c>
      <c r="AQ62" s="37">
        <v>0</v>
      </c>
      <c r="AR62" s="35">
        <v>0</v>
      </c>
      <c r="AS62" s="24">
        <v>0</v>
      </c>
      <c r="AT62" s="24">
        <v>0</v>
      </c>
      <c r="AU62" s="37">
        <v>0</v>
      </c>
      <c r="AV62" s="35">
        <v>5785.5</v>
      </c>
      <c r="AW62" s="35">
        <v>4339.1</v>
      </c>
      <c r="AX62" s="35">
        <v>4339.1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24">
        <v>0</v>
      </c>
      <c r="BF62" s="24">
        <v>0</v>
      </c>
      <c r="BG62" s="35">
        <v>0</v>
      </c>
      <c r="BH62" s="24">
        <v>0</v>
      </c>
      <c r="BI62" s="24">
        <v>0</v>
      </c>
      <c r="BJ62" s="35">
        <v>0</v>
      </c>
      <c r="BK62" s="21">
        <f t="shared" si="44"/>
        <v>386.8</v>
      </c>
      <c r="BL62" s="21">
        <f t="shared" si="45"/>
        <v>251.42</v>
      </c>
      <c r="BM62" s="21">
        <f t="shared" si="46"/>
        <v>242.181</v>
      </c>
      <c r="BN62" s="25">
        <f t="shared" si="47"/>
        <v>96.32527245246997</v>
      </c>
      <c r="BO62" s="35">
        <v>386.8</v>
      </c>
      <c r="BP62" s="35">
        <v>251.42</v>
      </c>
      <c r="BQ62" s="35">
        <v>242.181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0</v>
      </c>
      <c r="BX62" s="35">
        <v>0</v>
      </c>
      <c r="BY62" s="35">
        <v>0</v>
      </c>
      <c r="BZ62" s="35">
        <v>0</v>
      </c>
      <c r="CA62" s="35">
        <v>0</v>
      </c>
      <c r="CB62" s="35">
        <v>0</v>
      </c>
      <c r="CC62" s="35">
        <v>0</v>
      </c>
      <c r="CD62" s="35">
        <v>0</v>
      </c>
      <c r="CE62" s="35">
        <v>0</v>
      </c>
      <c r="CF62" s="35">
        <v>0</v>
      </c>
      <c r="CG62" s="35">
        <v>0</v>
      </c>
      <c r="CH62" s="35">
        <v>0</v>
      </c>
      <c r="CI62" s="35">
        <v>0</v>
      </c>
      <c r="CJ62" s="38"/>
      <c r="CK62" s="35">
        <v>0</v>
      </c>
      <c r="CL62" s="35">
        <v>0</v>
      </c>
      <c r="CM62" s="35">
        <v>0</v>
      </c>
      <c r="CN62" s="35">
        <v>0</v>
      </c>
      <c r="CO62" s="35">
        <v>0</v>
      </c>
      <c r="CP62" s="35">
        <v>0</v>
      </c>
      <c r="CQ62" s="35">
        <v>0</v>
      </c>
      <c r="CR62" s="35">
        <v>0</v>
      </c>
      <c r="CS62" s="35">
        <v>0</v>
      </c>
      <c r="CT62" s="35">
        <v>0</v>
      </c>
      <c r="CU62" s="35">
        <v>0</v>
      </c>
      <c r="CV62" s="35">
        <v>0</v>
      </c>
      <c r="CW62" s="35">
        <v>220</v>
      </c>
      <c r="CX62" s="35">
        <v>77</v>
      </c>
      <c r="CY62" s="35">
        <v>0</v>
      </c>
      <c r="CZ62" s="34">
        <v>0</v>
      </c>
      <c r="DA62" s="35">
        <v>0</v>
      </c>
      <c r="DB62" s="19">
        <f t="shared" si="48"/>
        <v>6622</v>
      </c>
      <c r="DC62" s="19">
        <f t="shared" si="49"/>
        <v>4822.825000000001</v>
      </c>
      <c r="DD62" s="19">
        <f t="shared" si="50"/>
        <v>4669.909</v>
      </c>
      <c r="DE62" s="35">
        <v>0</v>
      </c>
      <c r="DF62" s="35">
        <v>0</v>
      </c>
      <c r="DG62" s="35">
        <v>0</v>
      </c>
      <c r="DH62" s="35">
        <v>0</v>
      </c>
      <c r="DI62" s="35">
        <v>0</v>
      </c>
      <c r="DJ62" s="35">
        <v>0</v>
      </c>
      <c r="DK62" s="35">
        <v>0</v>
      </c>
      <c r="DL62" s="35">
        <v>0</v>
      </c>
      <c r="DM62" s="35">
        <v>0</v>
      </c>
      <c r="DN62" s="35">
        <v>0</v>
      </c>
      <c r="DO62" s="35">
        <v>0</v>
      </c>
      <c r="DP62" s="35">
        <v>0</v>
      </c>
      <c r="DQ62" s="35">
        <v>0</v>
      </c>
      <c r="DR62" s="35">
        <v>0</v>
      </c>
      <c r="DS62" s="35">
        <v>0</v>
      </c>
      <c r="DT62" s="35">
        <v>0</v>
      </c>
      <c r="DU62" s="35">
        <v>0</v>
      </c>
      <c r="DV62" s="35">
        <v>0</v>
      </c>
      <c r="DW62" s="38">
        <v>0</v>
      </c>
      <c r="DX62" s="26">
        <f t="shared" si="51"/>
        <v>0</v>
      </c>
      <c r="DY62" s="26">
        <f t="shared" si="52"/>
        <v>0</v>
      </c>
      <c r="DZ62" s="26">
        <f t="shared" si="53"/>
        <v>0</v>
      </c>
    </row>
    <row r="63" spans="2:130" ht="17.25">
      <c r="B63" s="28">
        <v>54</v>
      </c>
      <c r="C63" s="32" t="s">
        <v>112</v>
      </c>
      <c r="D63" s="46">
        <v>1287.065</v>
      </c>
      <c r="E63" s="43">
        <v>7.83</v>
      </c>
      <c r="F63" s="19">
        <f t="shared" si="29"/>
        <v>5241.8</v>
      </c>
      <c r="G63" s="19">
        <f t="shared" si="30"/>
        <v>3745.995</v>
      </c>
      <c r="H63" s="19">
        <f t="shared" si="31"/>
        <v>3375.2599999999998</v>
      </c>
      <c r="I63" s="19">
        <f t="shared" si="32"/>
        <v>90.10316351196411</v>
      </c>
      <c r="J63" s="19">
        <f t="shared" si="33"/>
        <v>10271.2</v>
      </c>
      <c r="K63" s="19">
        <f t="shared" si="34"/>
        <v>8428.186</v>
      </c>
      <c r="L63" s="27">
        <v>15513</v>
      </c>
      <c r="M63" s="27">
        <v>11803.446</v>
      </c>
      <c r="N63" s="21">
        <f t="shared" si="35"/>
        <v>1018.7</v>
      </c>
      <c r="O63" s="21">
        <f t="shared" si="36"/>
        <v>620.995</v>
      </c>
      <c r="P63" s="21">
        <f t="shared" si="37"/>
        <v>250.26000000000002</v>
      </c>
      <c r="Q63" s="21">
        <f t="shared" si="26"/>
        <v>40.29984138358602</v>
      </c>
      <c r="R63" s="22">
        <f t="shared" si="38"/>
        <v>100.5</v>
      </c>
      <c r="S63" s="22">
        <f t="shared" si="10"/>
        <v>65.325</v>
      </c>
      <c r="T63" s="22">
        <f t="shared" si="39"/>
        <v>50.412</v>
      </c>
      <c r="U63" s="23">
        <f t="shared" si="40"/>
        <v>77.17106773823191</v>
      </c>
      <c r="V63" s="35">
        <v>0</v>
      </c>
      <c r="W63" s="35">
        <v>0</v>
      </c>
      <c r="X63" s="35">
        <v>0.062</v>
      </c>
      <c r="Y63" s="35" t="e">
        <f t="shared" si="41"/>
        <v>#DIV/0!</v>
      </c>
      <c r="Z63" s="34">
        <v>833.2</v>
      </c>
      <c r="AA63" s="35">
        <v>499.92</v>
      </c>
      <c r="AB63" s="35">
        <v>159.9</v>
      </c>
      <c r="AC63" s="24">
        <f t="shared" si="27"/>
        <v>31.985117618819007</v>
      </c>
      <c r="AD63" s="35">
        <v>100.5</v>
      </c>
      <c r="AE63" s="35">
        <v>65.325</v>
      </c>
      <c r="AF63" s="35">
        <v>50.35</v>
      </c>
      <c r="AG63" s="24">
        <f t="shared" si="42"/>
        <v>77.0761576731726</v>
      </c>
      <c r="AH63" s="35">
        <v>5</v>
      </c>
      <c r="AI63" s="35">
        <v>3.75</v>
      </c>
      <c r="AJ63" s="35">
        <v>5</v>
      </c>
      <c r="AK63" s="24">
        <f t="shared" si="43"/>
        <v>133.33333333333331</v>
      </c>
      <c r="AL63" s="35">
        <v>0</v>
      </c>
      <c r="AM63" s="35">
        <v>0</v>
      </c>
      <c r="AN63" s="35">
        <v>0</v>
      </c>
      <c r="AO63" s="24" t="e">
        <f t="shared" si="28"/>
        <v>#DIV/0!</v>
      </c>
      <c r="AP63" s="35">
        <v>0</v>
      </c>
      <c r="AQ63" s="37">
        <v>0</v>
      </c>
      <c r="AR63" s="35">
        <v>0</v>
      </c>
      <c r="AS63" s="24">
        <v>0</v>
      </c>
      <c r="AT63" s="24">
        <v>0</v>
      </c>
      <c r="AU63" s="37">
        <v>0</v>
      </c>
      <c r="AV63" s="35">
        <v>3500</v>
      </c>
      <c r="AW63" s="35">
        <v>3125</v>
      </c>
      <c r="AX63" s="35">
        <v>3125</v>
      </c>
      <c r="AY63" s="35">
        <v>0</v>
      </c>
      <c r="AZ63" s="35">
        <v>0</v>
      </c>
      <c r="BA63" s="35">
        <v>0</v>
      </c>
      <c r="BB63" s="35">
        <v>723.1</v>
      </c>
      <c r="BC63" s="35">
        <v>0</v>
      </c>
      <c r="BD63" s="35">
        <v>0</v>
      </c>
      <c r="BE63" s="24">
        <v>0</v>
      </c>
      <c r="BF63" s="24">
        <v>0</v>
      </c>
      <c r="BG63" s="35">
        <v>0</v>
      </c>
      <c r="BH63" s="24">
        <v>0</v>
      </c>
      <c r="BI63" s="24">
        <v>0</v>
      </c>
      <c r="BJ63" s="35">
        <v>0</v>
      </c>
      <c r="BK63" s="21">
        <f t="shared" si="44"/>
        <v>80</v>
      </c>
      <c r="BL63" s="21">
        <f t="shared" si="45"/>
        <v>52</v>
      </c>
      <c r="BM63" s="21">
        <f t="shared" si="46"/>
        <v>34.948</v>
      </c>
      <c r="BN63" s="25">
        <f t="shared" si="47"/>
        <v>67.20769230769231</v>
      </c>
      <c r="BO63" s="35">
        <v>80</v>
      </c>
      <c r="BP63" s="35">
        <v>52</v>
      </c>
      <c r="BQ63" s="35">
        <v>34.948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35">
        <v>0</v>
      </c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8"/>
      <c r="CK63" s="35">
        <v>0</v>
      </c>
      <c r="CL63" s="35">
        <v>0</v>
      </c>
      <c r="CM63" s="35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35">
        <v>0</v>
      </c>
      <c r="CV63" s="35">
        <v>0</v>
      </c>
      <c r="CW63" s="35">
        <v>0</v>
      </c>
      <c r="CX63" s="35">
        <v>0</v>
      </c>
      <c r="CY63" s="35">
        <v>0</v>
      </c>
      <c r="CZ63" s="34">
        <v>0</v>
      </c>
      <c r="DA63" s="35">
        <v>0</v>
      </c>
      <c r="DB63" s="19">
        <f t="shared" si="48"/>
        <v>5241.8</v>
      </c>
      <c r="DC63" s="19">
        <f t="shared" si="49"/>
        <v>3745.995</v>
      </c>
      <c r="DD63" s="19">
        <f t="shared" si="50"/>
        <v>3375.2599999999998</v>
      </c>
      <c r="DE63" s="35">
        <v>0</v>
      </c>
      <c r="DF63" s="35">
        <v>0</v>
      </c>
      <c r="DG63" s="35">
        <v>0</v>
      </c>
      <c r="DH63" s="35">
        <v>0</v>
      </c>
      <c r="DI63" s="35">
        <v>0</v>
      </c>
      <c r="DJ63" s="35">
        <v>0</v>
      </c>
      <c r="DK63" s="35">
        <v>0</v>
      </c>
      <c r="DL63" s="35">
        <v>0</v>
      </c>
      <c r="DM63" s="35">
        <v>0</v>
      </c>
      <c r="DN63" s="35">
        <v>0</v>
      </c>
      <c r="DO63" s="35">
        <v>0</v>
      </c>
      <c r="DP63" s="35">
        <v>0</v>
      </c>
      <c r="DQ63" s="35">
        <v>0</v>
      </c>
      <c r="DR63" s="35">
        <v>0</v>
      </c>
      <c r="DS63" s="35">
        <v>0</v>
      </c>
      <c r="DT63" s="35">
        <v>0</v>
      </c>
      <c r="DU63" s="35">
        <v>0</v>
      </c>
      <c r="DV63" s="35">
        <v>0</v>
      </c>
      <c r="DW63" s="38">
        <v>0</v>
      </c>
      <c r="DX63" s="26">
        <f t="shared" si="51"/>
        <v>0</v>
      </c>
      <c r="DY63" s="26">
        <f t="shared" si="52"/>
        <v>0</v>
      </c>
      <c r="DZ63" s="26">
        <f t="shared" si="53"/>
        <v>0</v>
      </c>
    </row>
    <row r="64" spans="2:130" ht="17.25">
      <c r="B64" s="28">
        <v>55</v>
      </c>
      <c r="C64" s="32" t="s">
        <v>113</v>
      </c>
      <c r="D64" s="46">
        <v>15.35</v>
      </c>
      <c r="E64" s="43">
        <v>0</v>
      </c>
      <c r="F64" s="19">
        <f t="shared" si="29"/>
        <v>21653.8</v>
      </c>
      <c r="G64" s="19">
        <f t="shared" si="30"/>
        <v>15265.635000000002</v>
      </c>
      <c r="H64" s="19">
        <f t="shared" si="31"/>
        <v>15476.441</v>
      </c>
      <c r="I64" s="19">
        <f t="shared" si="32"/>
        <v>101.38091864504817</v>
      </c>
      <c r="J64" s="19">
        <f t="shared" si="33"/>
        <v>-12610.3</v>
      </c>
      <c r="K64" s="19">
        <f t="shared" si="34"/>
        <v>-12624.398000000001</v>
      </c>
      <c r="L64" s="27">
        <v>9043.5</v>
      </c>
      <c r="M64" s="27">
        <v>2852.043</v>
      </c>
      <c r="N64" s="21">
        <f t="shared" si="35"/>
        <v>2596.1</v>
      </c>
      <c r="O64" s="21">
        <f t="shared" si="36"/>
        <v>1616.335</v>
      </c>
      <c r="P64" s="21">
        <f t="shared" si="37"/>
        <v>1827.1409999999998</v>
      </c>
      <c r="Q64" s="21">
        <f t="shared" si="26"/>
        <v>113.04222206411416</v>
      </c>
      <c r="R64" s="22">
        <f t="shared" si="38"/>
        <v>390.5</v>
      </c>
      <c r="S64" s="22">
        <f t="shared" si="10"/>
        <v>253.825</v>
      </c>
      <c r="T64" s="22">
        <f t="shared" si="39"/>
        <v>262.91999999999996</v>
      </c>
      <c r="U64" s="23">
        <f t="shared" si="40"/>
        <v>103.58317738599428</v>
      </c>
      <c r="V64" s="35">
        <v>0</v>
      </c>
      <c r="W64" s="35">
        <v>0</v>
      </c>
      <c r="X64" s="35">
        <v>0.092</v>
      </c>
      <c r="Y64" s="35" t="e">
        <f t="shared" si="41"/>
        <v>#DIV/0!</v>
      </c>
      <c r="Z64" s="34">
        <v>1482.6</v>
      </c>
      <c r="AA64" s="35">
        <v>889.56</v>
      </c>
      <c r="AB64" s="35">
        <v>1120.1</v>
      </c>
      <c r="AC64" s="24">
        <f t="shared" si="27"/>
        <v>125.91618328162238</v>
      </c>
      <c r="AD64" s="35">
        <v>390.5</v>
      </c>
      <c r="AE64" s="35">
        <v>253.825</v>
      </c>
      <c r="AF64" s="35">
        <v>262.828</v>
      </c>
      <c r="AG64" s="24">
        <f t="shared" si="42"/>
        <v>103.54693194129814</v>
      </c>
      <c r="AH64" s="35">
        <v>30</v>
      </c>
      <c r="AI64" s="35">
        <v>22.5</v>
      </c>
      <c r="AJ64" s="35">
        <v>25.85</v>
      </c>
      <c r="AK64" s="24">
        <f t="shared" si="43"/>
        <v>114.88888888888889</v>
      </c>
      <c r="AL64" s="35">
        <v>0</v>
      </c>
      <c r="AM64" s="35">
        <v>0</v>
      </c>
      <c r="AN64" s="35">
        <v>0</v>
      </c>
      <c r="AO64" s="24" t="e">
        <f t="shared" si="28"/>
        <v>#DIV/0!</v>
      </c>
      <c r="AP64" s="35">
        <v>0</v>
      </c>
      <c r="AQ64" s="37">
        <v>0</v>
      </c>
      <c r="AR64" s="35">
        <v>0</v>
      </c>
      <c r="AS64" s="24">
        <v>0</v>
      </c>
      <c r="AT64" s="24">
        <v>0</v>
      </c>
      <c r="AU64" s="37">
        <v>0</v>
      </c>
      <c r="AV64" s="35">
        <v>6177.7</v>
      </c>
      <c r="AW64" s="35">
        <v>4633.3</v>
      </c>
      <c r="AX64" s="35">
        <v>4633.3</v>
      </c>
      <c r="AY64" s="35">
        <v>0</v>
      </c>
      <c r="AZ64" s="35">
        <v>0</v>
      </c>
      <c r="BA64" s="35">
        <v>0</v>
      </c>
      <c r="BB64" s="35">
        <v>12880</v>
      </c>
      <c r="BC64" s="35">
        <v>9016</v>
      </c>
      <c r="BD64" s="35">
        <v>9016</v>
      </c>
      <c r="BE64" s="24">
        <v>0</v>
      </c>
      <c r="BF64" s="24">
        <v>0</v>
      </c>
      <c r="BG64" s="35">
        <v>0</v>
      </c>
      <c r="BH64" s="24">
        <v>0</v>
      </c>
      <c r="BI64" s="24">
        <v>0</v>
      </c>
      <c r="BJ64" s="35">
        <v>0</v>
      </c>
      <c r="BK64" s="21">
        <f t="shared" si="44"/>
        <v>693</v>
      </c>
      <c r="BL64" s="21">
        <f t="shared" si="45"/>
        <v>450.45</v>
      </c>
      <c r="BM64" s="21">
        <f t="shared" si="46"/>
        <v>418.27099999999996</v>
      </c>
      <c r="BN64" s="25">
        <f t="shared" si="47"/>
        <v>92.85625485625485</v>
      </c>
      <c r="BO64" s="35">
        <v>693</v>
      </c>
      <c r="BP64" s="35">
        <v>450.45</v>
      </c>
      <c r="BQ64" s="35">
        <v>238.271</v>
      </c>
      <c r="BR64" s="35">
        <v>0</v>
      </c>
      <c r="BS64" s="35">
        <v>0</v>
      </c>
      <c r="BT64" s="35">
        <v>0</v>
      </c>
      <c r="BU64" s="35">
        <v>0</v>
      </c>
      <c r="BV64" s="35">
        <v>0</v>
      </c>
      <c r="BW64" s="35">
        <v>0</v>
      </c>
      <c r="BX64" s="35">
        <v>0</v>
      </c>
      <c r="BY64" s="35">
        <v>0</v>
      </c>
      <c r="BZ64" s="35">
        <v>180</v>
      </c>
      <c r="CA64" s="35">
        <v>0</v>
      </c>
      <c r="CB64" s="35">
        <v>0</v>
      </c>
      <c r="CC64" s="35">
        <v>0</v>
      </c>
      <c r="CD64" s="35">
        <v>0</v>
      </c>
      <c r="CE64" s="35">
        <v>0</v>
      </c>
      <c r="CF64" s="35">
        <v>0</v>
      </c>
      <c r="CG64" s="35">
        <v>0</v>
      </c>
      <c r="CH64" s="35">
        <v>0</v>
      </c>
      <c r="CI64" s="35">
        <v>0</v>
      </c>
      <c r="CJ64" s="38"/>
      <c r="CK64" s="35">
        <v>0</v>
      </c>
      <c r="CL64" s="35">
        <v>0</v>
      </c>
      <c r="CM64" s="35">
        <v>0</v>
      </c>
      <c r="CN64" s="35">
        <v>0</v>
      </c>
      <c r="CO64" s="35">
        <v>0</v>
      </c>
      <c r="CP64" s="35">
        <v>0</v>
      </c>
      <c r="CQ64" s="35">
        <v>0</v>
      </c>
      <c r="CR64" s="35">
        <v>0</v>
      </c>
      <c r="CS64" s="35">
        <v>0</v>
      </c>
      <c r="CT64" s="35">
        <v>0</v>
      </c>
      <c r="CU64" s="35">
        <v>0</v>
      </c>
      <c r="CV64" s="35">
        <v>0</v>
      </c>
      <c r="CW64" s="35">
        <v>0</v>
      </c>
      <c r="CX64" s="35">
        <v>0</v>
      </c>
      <c r="CY64" s="35">
        <v>0</v>
      </c>
      <c r="CZ64" s="34">
        <v>-306.4086</v>
      </c>
      <c r="DA64" s="35">
        <v>0</v>
      </c>
      <c r="DB64" s="19">
        <f t="shared" si="48"/>
        <v>21653.8</v>
      </c>
      <c r="DC64" s="19">
        <f t="shared" si="49"/>
        <v>15265.635000000002</v>
      </c>
      <c r="DD64" s="19">
        <f t="shared" si="50"/>
        <v>15476.441</v>
      </c>
      <c r="DE64" s="35">
        <v>0</v>
      </c>
      <c r="DF64" s="35">
        <v>0</v>
      </c>
      <c r="DG64" s="35">
        <v>0</v>
      </c>
      <c r="DH64" s="35">
        <v>0</v>
      </c>
      <c r="DI64" s="35">
        <v>0</v>
      </c>
      <c r="DJ64" s="35">
        <v>0</v>
      </c>
      <c r="DK64" s="35">
        <v>0</v>
      </c>
      <c r="DL64" s="35">
        <v>0</v>
      </c>
      <c r="DM64" s="35">
        <v>0</v>
      </c>
      <c r="DN64" s="35">
        <v>0</v>
      </c>
      <c r="DO64" s="35">
        <v>0</v>
      </c>
      <c r="DP64" s="35">
        <v>0</v>
      </c>
      <c r="DQ64" s="35">
        <v>0</v>
      </c>
      <c r="DR64" s="35">
        <v>0</v>
      </c>
      <c r="DS64" s="35">
        <v>0</v>
      </c>
      <c r="DT64" s="35">
        <v>0</v>
      </c>
      <c r="DU64" s="35">
        <v>0</v>
      </c>
      <c r="DV64" s="35">
        <v>0</v>
      </c>
      <c r="DW64" s="38">
        <v>0</v>
      </c>
      <c r="DX64" s="26">
        <f t="shared" si="51"/>
        <v>0</v>
      </c>
      <c r="DY64" s="26">
        <f t="shared" si="52"/>
        <v>0</v>
      </c>
      <c r="DZ64" s="26">
        <f t="shared" si="53"/>
        <v>0</v>
      </c>
    </row>
    <row r="65" spans="2:130" ht="17.25">
      <c r="B65" s="28">
        <v>56</v>
      </c>
      <c r="C65" s="32" t="s">
        <v>114</v>
      </c>
      <c r="D65" s="46">
        <v>2001.7756</v>
      </c>
      <c r="E65" s="43">
        <v>3786.7295</v>
      </c>
      <c r="F65" s="19">
        <f t="shared" si="29"/>
        <v>52373</v>
      </c>
      <c r="G65" s="19">
        <f t="shared" si="30"/>
        <v>38189.6</v>
      </c>
      <c r="H65" s="19">
        <f t="shared" si="31"/>
        <v>40127.7196</v>
      </c>
      <c r="I65" s="19">
        <f t="shared" si="32"/>
        <v>105.07499319186375</v>
      </c>
      <c r="J65" s="19">
        <f t="shared" si="33"/>
        <v>-14918.300000000003</v>
      </c>
      <c r="K65" s="19">
        <f t="shared" si="34"/>
        <v>-25931.1576</v>
      </c>
      <c r="L65" s="27">
        <v>37454.7</v>
      </c>
      <c r="M65" s="27">
        <v>14196.562</v>
      </c>
      <c r="N65" s="21">
        <f t="shared" si="35"/>
        <v>6798</v>
      </c>
      <c r="O65" s="21">
        <f t="shared" si="36"/>
        <v>3933</v>
      </c>
      <c r="P65" s="21">
        <f t="shared" si="37"/>
        <v>5871.1196</v>
      </c>
      <c r="Q65" s="21">
        <f t="shared" si="26"/>
        <v>149.27840325451308</v>
      </c>
      <c r="R65" s="22">
        <f t="shared" si="38"/>
        <v>1800</v>
      </c>
      <c r="S65" s="22">
        <f t="shared" si="10"/>
        <v>1170</v>
      </c>
      <c r="T65" s="22">
        <f t="shared" si="39"/>
        <v>1819.8283999999999</v>
      </c>
      <c r="U65" s="23">
        <f t="shared" si="40"/>
        <v>155.54088888888887</v>
      </c>
      <c r="V65" s="35">
        <v>0</v>
      </c>
      <c r="W65" s="35">
        <v>0</v>
      </c>
      <c r="X65" s="35">
        <v>11.83</v>
      </c>
      <c r="Y65" s="35" t="e">
        <f t="shared" si="41"/>
        <v>#DIV/0!</v>
      </c>
      <c r="Z65" s="34">
        <v>2770</v>
      </c>
      <c r="AA65" s="35">
        <v>1662</v>
      </c>
      <c r="AB65" s="35">
        <v>2080.3702</v>
      </c>
      <c r="AC65" s="24">
        <f t="shared" si="27"/>
        <v>125.17269554753308</v>
      </c>
      <c r="AD65" s="35">
        <v>1800</v>
      </c>
      <c r="AE65" s="35">
        <v>1170</v>
      </c>
      <c r="AF65" s="35">
        <v>1807.9984</v>
      </c>
      <c r="AG65" s="24">
        <f t="shared" si="42"/>
        <v>154.52977777777775</v>
      </c>
      <c r="AH65" s="35">
        <v>128</v>
      </c>
      <c r="AI65" s="35">
        <v>96</v>
      </c>
      <c r="AJ65" s="35">
        <v>253.66</v>
      </c>
      <c r="AK65" s="24">
        <f t="shared" si="43"/>
        <v>264.22916666666663</v>
      </c>
      <c r="AL65" s="35">
        <v>0</v>
      </c>
      <c r="AM65" s="35">
        <v>0</v>
      </c>
      <c r="AN65" s="35">
        <v>0</v>
      </c>
      <c r="AO65" s="24" t="e">
        <f t="shared" si="28"/>
        <v>#DIV/0!</v>
      </c>
      <c r="AP65" s="35">
        <v>0</v>
      </c>
      <c r="AQ65" s="37">
        <v>0</v>
      </c>
      <c r="AR65" s="35">
        <v>0</v>
      </c>
      <c r="AS65" s="24">
        <v>0</v>
      </c>
      <c r="AT65" s="24">
        <v>0</v>
      </c>
      <c r="AU65" s="37">
        <v>0</v>
      </c>
      <c r="AV65" s="35">
        <v>45575</v>
      </c>
      <c r="AW65" s="35">
        <v>34256.6</v>
      </c>
      <c r="AX65" s="35">
        <v>34256.6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24">
        <v>0</v>
      </c>
      <c r="BF65" s="24">
        <v>0</v>
      </c>
      <c r="BG65" s="35">
        <v>0</v>
      </c>
      <c r="BH65" s="24">
        <v>0</v>
      </c>
      <c r="BI65" s="24">
        <v>0</v>
      </c>
      <c r="BJ65" s="35">
        <v>0</v>
      </c>
      <c r="BK65" s="21">
        <f t="shared" si="44"/>
        <v>900</v>
      </c>
      <c r="BL65" s="21">
        <f t="shared" si="45"/>
        <v>585</v>
      </c>
      <c r="BM65" s="21">
        <f t="shared" si="46"/>
        <v>590.261</v>
      </c>
      <c r="BN65" s="25">
        <f t="shared" si="47"/>
        <v>100.89931623931622</v>
      </c>
      <c r="BO65" s="35">
        <v>900</v>
      </c>
      <c r="BP65" s="35">
        <v>585</v>
      </c>
      <c r="BQ65" s="35">
        <v>590.261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0</v>
      </c>
      <c r="BY65" s="35">
        <v>0</v>
      </c>
      <c r="BZ65" s="35">
        <v>0</v>
      </c>
      <c r="CA65" s="35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8"/>
      <c r="CK65" s="35">
        <v>0</v>
      </c>
      <c r="CL65" s="35">
        <v>0</v>
      </c>
      <c r="CM65" s="35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35">
        <v>0</v>
      </c>
      <c r="CT65" s="35">
        <v>0</v>
      </c>
      <c r="CU65" s="35">
        <v>0</v>
      </c>
      <c r="CV65" s="35">
        <v>0</v>
      </c>
      <c r="CW65" s="35">
        <v>1200</v>
      </c>
      <c r="CX65" s="35">
        <v>420</v>
      </c>
      <c r="CY65" s="35">
        <v>1127</v>
      </c>
      <c r="CZ65" s="34">
        <v>0</v>
      </c>
      <c r="DA65" s="35">
        <v>0</v>
      </c>
      <c r="DB65" s="19">
        <f t="shared" si="48"/>
        <v>52373</v>
      </c>
      <c r="DC65" s="19">
        <f t="shared" si="49"/>
        <v>38189.6</v>
      </c>
      <c r="DD65" s="19">
        <f t="shared" si="50"/>
        <v>40127.7196</v>
      </c>
      <c r="DE65" s="35">
        <v>0</v>
      </c>
      <c r="DF65" s="35">
        <v>0</v>
      </c>
      <c r="DG65" s="35">
        <v>0</v>
      </c>
      <c r="DH65" s="35">
        <v>0</v>
      </c>
      <c r="DI65" s="35">
        <v>0</v>
      </c>
      <c r="DJ65" s="35">
        <v>0</v>
      </c>
      <c r="DK65" s="35">
        <v>0</v>
      </c>
      <c r="DL65" s="35">
        <v>0</v>
      </c>
      <c r="DM65" s="35">
        <v>0</v>
      </c>
      <c r="DN65" s="35">
        <v>0</v>
      </c>
      <c r="DO65" s="35">
        <v>0</v>
      </c>
      <c r="DP65" s="35">
        <v>0</v>
      </c>
      <c r="DQ65" s="35">
        <v>0</v>
      </c>
      <c r="DR65" s="35">
        <v>0</v>
      </c>
      <c r="DS65" s="35">
        <v>0</v>
      </c>
      <c r="DT65" s="35">
        <v>0</v>
      </c>
      <c r="DU65" s="35">
        <v>0</v>
      </c>
      <c r="DV65" s="35">
        <v>0</v>
      </c>
      <c r="DW65" s="38">
        <v>0</v>
      </c>
      <c r="DX65" s="26">
        <f t="shared" si="51"/>
        <v>0</v>
      </c>
      <c r="DY65" s="26">
        <f t="shared" si="52"/>
        <v>0</v>
      </c>
      <c r="DZ65" s="26">
        <f t="shared" si="53"/>
        <v>0</v>
      </c>
    </row>
    <row r="66" spans="2:130" ht="17.25">
      <c r="B66" s="28">
        <v>57</v>
      </c>
      <c r="C66" s="32" t="s">
        <v>115</v>
      </c>
      <c r="D66" s="46">
        <v>5098.6967</v>
      </c>
      <c r="E66" s="43">
        <v>203.7339</v>
      </c>
      <c r="F66" s="19">
        <f t="shared" si="29"/>
        <v>19935.1</v>
      </c>
      <c r="G66" s="19">
        <f t="shared" si="30"/>
        <v>14195.41</v>
      </c>
      <c r="H66" s="19">
        <f t="shared" si="31"/>
        <v>14620.427</v>
      </c>
      <c r="I66" s="19">
        <f t="shared" si="32"/>
        <v>102.99404525829124</v>
      </c>
      <c r="J66" s="19">
        <f t="shared" si="33"/>
        <v>-5916.5999999999985</v>
      </c>
      <c r="K66" s="19">
        <f t="shared" si="34"/>
        <v>-9547.444</v>
      </c>
      <c r="L66" s="27">
        <v>14018.5</v>
      </c>
      <c r="M66" s="27">
        <v>5072.983</v>
      </c>
      <c r="N66" s="21">
        <f t="shared" si="35"/>
        <v>4387.6</v>
      </c>
      <c r="O66" s="21">
        <f t="shared" si="36"/>
        <v>2483.11</v>
      </c>
      <c r="P66" s="21">
        <f t="shared" si="37"/>
        <v>2908.127</v>
      </c>
      <c r="Q66" s="21">
        <f t="shared" si="26"/>
        <v>117.11631784334966</v>
      </c>
      <c r="R66" s="22">
        <f t="shared" si="38"/>
        <v>711</v>
      </c>
      <c r="S66" s="22">
        <f t="shared" si="10"/>
        <v>462.15</v>
      </c>
      <c r="T66" s="22">
        <f t="shared" si="39"/>
        <v>641.5600000000001</v>
      </c>
      <c r="U66" s="23">
        <f t="shared" si="40"/>
        <v>138.82072920047605</v>
      </c>
      <c r="V66" s="35">
        <v>73.5</v>
      </c>
      <c r="W66" s="35">
        <v>47.775</v>
      </c>
      <c r="X66" s="35">
        <v>2.49</v>
      </c>
      <c r="Y66" s="35">
        <f t="shared" si="41"/>
        <v>5.211930926216641</v>
      </c>
      <c r="Z66" s="34">
        <v>1940.6</v>
      </c>
      <c r="AA66" s="35">
        <v>1164.36</v>
      </c>
      <c r="AB66" s="35">
        <v>1337.582</v>
      </c>
      <c r="AC66" s="24">
        <f t="shared" si="27"/>
        <v>114.87701398192999</v>
      </c>
      <c r="AD66" s="35">
        <v>637.5</v>
      </c>
      <c r="AE66" s="35">
        <v>414.375</v>
      </c>
      <c r="AF66" s="35">
        <v>639.07</v>
      </c>
      <c r="AG66" s="24">
        <f t="shared" si="42"/>
        <v>154.22503770739067</v>
      </c>
      <c r="AH66" s="35">
        <v>60</v>
      </c>
      <c r="AI66" s="35">
        <v>45</v>
      </c>
      <c r="AJ66" s="35">
        <v>73</v>
      </c>
      <c r="AK66" s="24">
        <f t="shared" si="43"/>
        <v>162.22222222222223</v>
      </c>
      <c r="AL66" s="35">
        <v>0</v>
      </c>
      <c r="AM66" s="35">
        <v>0</v>
      </c>
      <c r="AN66" s="35">
        <v>0</v>
      </c>
      <c r="AO66" s="24" t="e">
        <f t="shared" si="28"/>
        <v>#DIV/0!</v>
      </c>
      <c r="AP66" s="35">
        <v>0</v>
      </c>
      <c r="AQ66" s="37">
        <v>0</v>
      </c>
      <c r="AR66" s="35">
        <v>0</v>
      </c>
      <c r="AS66" s="24">
        <v>0</v>
      </c>
      <c r="AT66" s="24">
        <v>0</v>
      </c>
      <c r="AU66" s="37">
        <v>0</v>
      </c>
      <c r="AV66" s="35">
        <v>15547.5</v>
      </c>
      <c r="AW66" s="35">
        <v>11712.3</v>
      </c>
      <c r="AX66" s="35">
        <v>11712.3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24">
        <v>0</v>
      </c>
      <c r="BF66" s="24">
        <v>0</v>
      </c>
      <c r="BG66" s="35">
        <v>0</v>
      </c>
      <c r="BH66" s="24">
        <v>0</v>
      </c>
      <c r="BI66" s="24">
        <v>0</v>
      </c>
      <c r="BJ66" s="35">
        <v>0</v>
      </c>
      <c r="BK66" s="21">
        <f t="shared" si="44"/>
        <v>750</v>
      </c>
      <c r="BL66" s="21">
        <f t="shared" si="45"/>
        <v>487.5</v>
      </c>
      <c r="BM66" s="21">
        <f t="shared" si="46"/>
        <v>459.157</v>
      </c>
      <c r="BN66" s="25">
        <f t="shared" si="47"/>
        <v>94.18605128205128</v>
      </c>
      <c r="BO66" s="35">
        <v>390</v>
      </c>
      <c r="BP66" s="35">
        <v>253.5</v>
      </c>
      <c r="BQ66" s="35">
        <v>219.1</v>
      </c>
      <c r="BR66" s="35">
        <v>0</v>
      </c>
      <c r="BS66" s="35">
        <v>0</v>
      </c>
      <c r="BT66" s="35">
        <v>0</v>
      </c>
      <c r="BU66" s="35">
        <v>360</v>
      </c>
      <c r="BV66" s="35">
        <v>234</v>
      </c>
      <c r="BW66" s="35">
        <v>240.057</v>
      </c>
      <c r="BX66" s="35">
        <v>0</v>
      </c>
      <c r="BY66" s="35">
        <v>0</v>
      </c>
      <c r="BZ66" s="35">
        <v>0</v>
      </c>
      <c r="CA66" s="35">
        <v>0</v>
      </c>
      <c r="CB66" s="35">
        <v>0</v>
      </c>
      <c r="CC66" s="35">
        <v>0</v>
      </c>
      <c r="CD66" s="35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8"/>
      <c r="CK66" s="35">
        <v>0</v>
      </c>
      <c r="CL66" s="35">
        <v>0</v>
      </c>
      <c r="CM66" s="35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35">
        <v>0</v>
      </c>
      <c r="CT66" s="35">
        <v>0</v>
      </c>
      <c r="CU66" s="35">
        <v>0</v>
      </c>
      <c r="CV66" s="35">
        <v>0</v>
      </c>
      <c r="CW66" s="35">
        <v>926</v>
      </c>
      <c r="CX66" s="35">
        <v>324.1</v>
      </c>
      <c r="CY66" s="35">
        <v>396.828</v>
      </c>
      <c r="CZ66" s="34">
        <v>0</v>
      </c>
      <c r="DA66" s="35">
        <v>0</v>
      </c>
      <c r="DB66" s="19">
        <f t="shared" si="48"/>
        <v>19935.1</v>
      </c>
      <c r="DC66" s="19">
        <f t="shared" si="49"/>
        <v>14195.41</v>
      </c>
      <c r="DD66" s="19">
        <f t="shared" si="50"/>
        <v>14620.427</v>
      </c>
      <c r="DE66" s="35">
        <v>0</v>
      </c>
      <c r="DF66" s="35">
        <v>0</v>
      </c>
      <c r="DG66" s="35">
        <v>0</v>
      </c>
      <c r="DH66" s="35">
        <v>0</v>
      </c>
      <c r="DI66" s="35">
        <v>0</v>
      </c>
      <c r="DJ66" s="35">
        <v>0</v>
      </c>
      <c r="DK66" s="35">
        <v>0</v>
      </c>
      <c r="DL66" s="35">
        <v>0</v>
      </c>
      <c r="DM66" s="35">
        <v>0</v>
      </c>
      <c r="DN66" s="35">
        <v>0</v>
      </c>
      <c r="DO66" s="35">
        <v>0</v>
      </c>
      <c r="DP66" s="35">
        <v>0</v>
      </c>
      <c r="DQ66" s="35">
        <v>0</v>
      </c>
      <c r="DR66" s="35">
        <v>0</v>
      </c>
      <c r="DS66" s="35">
        <v>0</v>
      </c>
      <c r="DT66" s="35">
        <v>0</v>
      </c>
      <c r="DU66" s="35">
        <v>0</v>
      </c>
      <c r="DV66" s="35">
        <v>0</v>
      </c>
      <c r="DW66" s="38">
        <v>0</v>
      </c>
      <c r="DX66" s="26">
        <f t="shared" si="51"/>
        <v>0</v>
      </c>
      <c r="DY66" s="26">
        <f t="shared" si="52"/>
        <v>0</v>
      </c>
      <c r="DZ66" s="26">
        <f t="shared" si="53"/>
        <v>0</v>
      </c>
    </row>
    <row r="67" spans="2:130" ht="17.25">
      <c r="B67" s="28">
        <v>58</v>
      </c>
      <c r="C67" s="32" t="s">
        <v>116</v>
      </c>
      <c r="D67" s="46">
        <v>76.854</v>
      </c>
      <c r="E67" s="43">
        <v>0.008</v>
      </c>
      <c r="F67" s="19">
        <f t="shared" si="29"/>
        <v>5277.7</v>
      </c>
      <c r="G67" s="19">
        <f t="shared" si="30"/>
        <v>3739.045</v>
      </c>
      <c r="H67" s="19">
        <f t="shared" si="31"/>
        <v>3838.868</v>
      </c>
      <c r="I67" s="19">
        <f t="shared" si="32"/>
        <v>102.66974588431003</v>
      </c>
      <c r="J67" s="19">
        <f t="shared" si="33"/>
        <v>-514</v>
      </c>
      <c r="K67" s="19">
        <f t="shared" si="34"/>
        <v>-1931.368</v>
      </c>
      <c r="L67" s="27">
        <v>4763.7</v>
      </c>
      <c r="M67" s="27">
        <v>1907.5</v>
      </c>
      <c r="N67" s="21">
        <f t="shared" si="35"/>
        <v>1262.4</v>
      </c>
      <c r="O67" s="21">
        <f t="shared" si="36"/>
        <v>812.045</v>
      </c>
      <c r="P67" s="21">
        <f t="shared" si="37"/>
        <v>911.8679999999999</v>
      </c>
      <c r="Q67" s="21">
        <f t="shared" si="26"/>
        <v>112.29279165563484</v>
      </c>
      <c r="R67" s="22">
        <f t="shared" si="38"/>
        <v>16.3</v>
      </c>
      <c r="S67" s="22">
        <f t="shared" si="10"/>
        <v>10.595</v>
      </c>
      <c r="T67" s="22">
        <f t="shared" si="39"/>
        <v>12.5</v>
      </c>
      <c r="U67" s="23">
        <f t="shared" si="40"/>
        <v>117.98017932987257</v>
      </c>
      <c r="V67" s="35">
        <v>0</v>
      </c>
      <c r="W67" s="35">
        <v>0</v>
      </c>
      <c r="X67" s="35">
        <v>0</v>
      </c>
      <c r="Y67" s="35" t="e">
        <f t="shared" si="41"/>
        <v>#DIV/0!</v>
      </c>
      <c r="Z67" s="34">
        <v>170.3</v>
      </c>
      <c r="AA67" s="35">
        <v>102.18</v>
      </c>
      <c r="AB67" s="35">
        <v>132.9</v>
      </c>
      <c r="AC67" s="24">
        <f t="shared" si="27"/>
        <v>130.06459189665296</v>
      </c>
      <c r="AD67" s="35">
        <v>16.3</v>
      </c>
      <c r="AE67" s="35">
        <v>10.595</v>
      </c>
      <c r="AF67" s="35">
        <v>12.5</v>
      </c>
      <c r="AG67" s="24">
        <f t="shared" si="42"/>
        <v>117.98017932987257</v>
      </c>
      <c r="AH67" s="35">
        <v>0</v>
      </c>
      <c r="AI67" s="35">
        <v>0</v>
      </c>
      <c r="AJ67" s="35">
        <v>0</v>
      </c>
      <c r="AK67" s="24" t="e">
        <f t="shared" si="43"/>
        <v>#DIV/0!</v>
      </c>
      <c r="AL67" s="35">
        <v>0</v>
      </c>
      <c r="AM67" s="35">
        <v>0</v>
      </c>
      <c r="AN67" s="35">
        <v>0</v>
      </c>
      <c r="AO67" s="24" t="e">
        <f t="shared" si="28"/>
        <v>#DIV/0!</v>
      </c>
      <c r="AP67" s="35">
        <v>0</v>
      </c>
      <c r="AQ67" s="37">
        <v>0</v>
      </c>
      <c r="AR67" s="35">
        <v>0</v>
      </c>
      <c r="AS67" s="24">
        <v>0</v>
      </c>
      <c r="AT67" s="24">
        <v>0</v>
      </c>
      <c r="AU67" s="37">
        <v>0</v>
      </c>
      <c r="AV67" s="35">
        <v>3500</v>
      </c>
      <c r="AW67" s="35">
        <v>2927</v>
      </c>
      <c r="AX67" s="35">
        <v>2927</v>
      </c>
      <c r="AY67" s="35">
        <v>0</v>
      </c>
      <c r="AZ67" s="35">
        <v>0</v>
      </c>
      <c r="BA67" s="35">
        <v>0</v>
      </c>
      <c r="BB67" s="35">
        <v>515.3</v>
      </c>
      <c r="BC67" s="35">
        <v>0</v>
      </c>
      <c r="BD67" s="35">
        <v>0</v>
      </c>
      <c r="BE67" s="24">
        <v>0</v>
      </c>
      <c r="BF67" s="24">
        <v>0</v>
      </c>
      <c r="BG67" s="35">
        <v>0</v>
      </c>
      <c r="BH67" s="24">
        <v>0</v>
      </c>
      <c r="BI67" s="24">
        <v>0</v>
      </c>
      <c r="BJ67" s="35">
        <v>0</v>
      </c>
      <c r="BK67" s="21">
        <f t="shared" si="44"/>
        <v>1075.8</v>
      </c>
      <c r="BL67" s="21">
        <f t="shared" si="45"/>
        <v>699.27</v>
      </c>
      <c r="BM67" s="21">
        <f t="shared" si="46"/>
        <v>766.468</v>
      </c>
      <c r="BN67" s="25">
        <f t="shared" si="47"/>
        <v>109.60973586740457</v>
      </c>
      <c r="BO67" s="35">
        <v>1075.8</v>
      </c>
      <c r="BP67" s="35">
        <v>699.27</v>
      </c>
      <c r="BQ67" s="35">
        <v>766.468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35">
        <v>0</v>
      </c>
      <c r="BX67" s="35">
        <v>0</v>
      </c>
      <c r="BY67" s="35">
        <v>0</v>
      </c>
      <c r="BZ67" s="35">
        <v>0</v>
      </c>
      <c r="CA67" s="35">
        <v>0</v>
      </c>
      <c r="CB67" s="35">
        <v>0</v>
      </c>
      <c r="CC67" s="35">
        <v>0</v>
      </c>
      <c r="CD67" s="35">
        <v>0</v>
      </c>
      <c r="CE67" s="35">
        <v>0</v>
      </c>
      <c r="CF67" s="35">
        <v>0</v>
      </c>
      <c r="CG67" s="35">
        <v>0</v>
      </c>
      <c r="CH67" s="35">
        <v>0</v>
      </c>
      <c r="CI67" s="35">
        <v>0</v>
      </c>
      <c r="CJ67" s="38"/>
      <c r="CK67" s="35">
        <v>0</v>
      </c>
      <c r="CL67" s="35">
        <v>0</v>
      </c>
      <c r="CM67" s="35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35">
        <v>0</v>
      </c>
      <c r="CT67" s="35">
        <v>0</v>
      </c>
      <c r="CU67" s="35">
        <v>0</v>
      </c>
      <c r="CV67" s="35">
        <v>0</v>
      </c>
      <c r="CW67" s="35">
        <v>0</v>
      </c>
      <c r="CX67" s="35">
        <v>0</v>
      </c>
      <c r="CY67" s="35">
        <v>0</v>
      </c>
      <c r="CZ67" s="34">
        <v>0</v>
      </c>
      <c r="DA67" s="35">
        <v>0</v>
      </c>
      <c r="DB67" s="19">
        <f t="shared" si="48"/>
        <v>5277.7</v>
      </c>
      <c r="DC67" s="19">
        <f t="shared" si="49"/>
        <v>3739.045</v>
      </c>
      <c r="DD67" s="19">
        <f t="shared" si="50"/>
        <v>3838.868</v>
      </c>
      <c r="DE67" s="35">
        <v>0</v>
      </c>
      <c r="DF67" s="35">
        <v>0</v>
      </c>
      <c r="DG67" s="35">
        <v>0</v>
      </c>
      <c r="DH67" s="35">
        <v>0</v>
      </c>
      <c r="DI67" s="35">
        <v>0</v>
      </c>
      <c r="DJ67" s="35">
        <v>0</v>
      </c>
      <c r="DK67" s="35">
        <v>0</v>
      </c>
      <c r="DL67" s="35">
        <v>0</v>
      </c>
      <c r="DM67" s="35">
        <v>0</v>
      </c>
      <c r="DN67" s="35">
        <v>0</v>
      </c>
      <c r="DO67" s="35">
        <v>0</v>
      </c>
      <c r="DP67" s="35">
        <v>0</v>
      </c>
      <c r="DQ67" s="35">
        <v>0</v>
      </c>
      <c r="DR67" s="35">
        <v>0</v>
      </c>
      <c r="DS67" s="35">
        <v>0</v>
      </c>
      <c r="DT67" s="35">
        <v>0</v>
      </c>
      <c r="DU67" s="35">
        <v>0</v>
      </c>
      <c r="DV67" s="35">
        <v>0</v>
      </c>
      <c r="DW67" s="38">
        <v>0</v>
      </c>
      <c r="DX67" s="26">
        <f t="shared" si="51"/>
        <v>0</v>
      </c>
      <c r="DY67" s="26">
        <f t="shared" si="52"/>
        <v>0</v>
      </c>
      <c r="DZ67" s="26">
        <f t="shared" si="53"/>
        <v>0</v>
      </c>
    </row>
    <row r="68" spans="2:130" ht="17.25">
      <c r="B68" s="28">
        <v>59</v>
      </c>
      <c r="C68" s="32" t="s">
        <v>117</v>
      </c>
      <c r="D68" s="46">
        <v>7855.3158</v>
      </c>
      <c r="E68" s="43">
        <v>2915.6672</v>
      </c>
      <c r="F68" s="19">
        <f t="shared" si="29"/>
        <v>55825.6</v>
      </c>
      <c r="G68" s="19">
        <f t="shared" si="30"/>
        <v>39620.670000000006</v>
      </c>
      <c r="H68" s="19">
        <f t="shared" si="31"/>
        <v>39495.164000000004</v>
      </c>
      <c r="I68" s="19">
        <f t="shared" si="32"/>
        <v>99.68323100038438</v>
      </c>
      <c r="J68" s="19">
        <f t="shared" si="33"/>
        <v>-16985.5</v>
      </c>
      <c r="K68" s="19">
        <f t="shared" si="34"/>
        <v>-27214.327000000005</v>
      </c>
      <c r="L68" s="27">
        <v>38840.1</v>
      </c>
      <c r="M68" s="27">
        <v>12280.837</v>
      </c>
      <c r="N68" s="21">
        <f t="shared" si="35"/>
        <v>14116.5</v>
      </c>
      <c r="O68" s="21">
        <f t="shared" si="36"/>
        <v>8713.27</v>
      </c>
      <c r="P68" s="21">
        <f t="shared" si="37"/>
        <v>8587.764</v>
      </c>
      <c r="Q68" s="21">
        <f t="shared" si="26"/>
        <v>98.55959932379002</v>
      </c>
      <c r="R68" s="22">
        <f t="shared" si="38"/>
        <v>2076.1</v>
      </c>
      <c r="S68" s="22">
        <f t="shared" si="10"/>
        <v>1349.465</v>
      </c>
      <c r="T68" s="22">
        <f t="shared" si="39"/>
        <v>2114.475</v>
      </c>
      <c r="U68" s="23">
        <f t="shared" si="40"/>
        <v>156.68987339427107</v>
      </c>
      <c r="V68" s="35">
        <v>0</v>
      </c>
      <c r="W68" s="35">
        <v>0</v>
      </c>
      <c r="X68" s="35">
        <v>45.962</v>
      </c>
      <c r="Y68" s="35" t="e">
        <f t="shared" si="41"/>
        <v>#DIV/0!</v>
      </c>
      <c r="Z68" s="34">
        <v>9529.1</v>
      </c>
      <c r="AA68" s="35">
        <v>5717.46</v>
      </c>
      <c r="AB68" s="35">
        <v>5014.73</v>
      </c>
      <c r="AC68" s="24">
        <f t="shared" si="27"/>
        <v>87.70905262126888</v>
      </c>
      <c r="AD68" s="35">
        <v>2076.1</v>
      </c>
      <c r="AE68" s="35">
        <v>1349.465</v>
      </c>
      <c r="AF68" s="35">
        <v>2068.513</v>
      </c>
      <c r="AG68" s="24">
        <f t="shared" si="42"/>
        <v>153.28393103933783</v>
      </c>
      <c r="AH68" s="35">
        <v>140</v>
      </c>
      <c r="AI68" s="35">
        <v>105</v>
      </c>
      <c r="AJ68" s="35">
        <v>0</v>
      </c>
      <c r="AK68" s="24">
        <f t="shared" si="43"/>
        <v>0</v>
      </c>
      <c r="AL68" s="35">
        <v>0</v>
      </c>
      <c r="AM68" s="35">
        <v>0</v>
      </c>
      <c r="AN68" s="35">
        <v>0</v>
      </c>
      <c r="AO68" s="24" t="e">
        <f t="shared" si="28"/>
        <v>#DIV/0!</v>
      </c>
      <c r="AP68" s="35">
        <v>0</v>
      </c>
      <c r="AQ68" s="37">
        <v>0</v>
      </c>
      <c r="AR68" s="35">
        <v>0</v>
      </c>
      <c r="AS68" s="24">
        <v>0</v>
      </c>
      <c r="AT68" s="24">
        <v>0</v>
      </c>
      <c r="AU68" s="37">
        <v>0</v>
      </c>
      <c r="AV68" s="35">
        <v>38572</v>
      </c>
      <c r="AW68" s="35">
        <v>30907.4</v>
      </c>
      <c r="AX68" s="35">
        <v>30907.4</v>
      </c>
      <c r="AY68" s="35">
        <v>0</v>
      </c>
      <c r="AZ68" s="35">
        <v>0</v>
      </c>
      <c r="BA68" s="35">
        <v>0</v>
      </c>
      <c r="BB68" s="35">
        <v>3137.1</v>
      </c>
      <c r="BC68" s="35">
        <v>0</v>
      </c>
      <c r="BD68" s="35">
        <v>0</v>
      </c>
      <c r="BE68" s="24">
        <v>0</v>
      </c>
      <c r="BF68" s="24">
        <v>0</v>
      </c>
      <c r="BG68" s="35">
        <v>0</v>
      </c>
      <c r="BH68" s="24">
        <v>0</v>
      </c>
      <c r="BI68" s="24">
        <v>0</v>
      </c>
      <c r="BJ68" s="35">
        <v>0</v>
      </c>
      <c r="BK68" s="21">
        <f t="shared" si="44"/>
        <v>2371.3</v>
      </c>
      <c r="BL68" s="21">
        <f t="shared" si="45"/>
        <v>1541.345</v>
      </c>
      <c r="BM68" s="21">
        <f t="shared" si="46"/>
        <v>1448.559</v>
      </c>
      <c r="BN68" s="25">
        <f t="shared" si="47"/>
        <v>93.98019262397452</v>
      </c>
      <c r="BO68" s="35">
        <v>2371.3</v>
      </c>
      <c r="BP68" s="35">
        <v>1541.345</v>
      </c>
      <c r="BQ68" s="35">
        <v>1288.559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35">
        <v>160</v>
      </c>
      <c r="BX68" s="35">
        <v>0</v>
      </c>
      <c r="BY68" s="35">
        <v>0</v>
      </c>
      <c r="BZ68" s="35">
        <v>0</v>
      </c>
      <c r="CA68" s="35">
        <v>0</v>
      </c>
      <c r="CB68" s="35">
        <v>0</v>
      </c>
      <c r="CC68" s="35">
        <v>0</v>
      </c>
      <c r="CD68" s="35">
        <v>0</v>
      </c>
      <c r="CE68" s="35">
        <v>0</v>
      </c>
      <c r="CF68" s="35">
        <v>0</v>
      </c>
      <c r="CG68" s="35">
        <v>0</v>
      </c>
      <c r="CH68" s="35">
        <v>0</v>
      </c>
      <c r="CI68" s="35">
        <v>10</v>
      </c>
      <c r="CJ68" s="38"/>
      <c r="CK68" s="35">
        <v>0</v>
      </c>
      <c r="CL68" s="35">
        <v>0</v>
      </c>
      <c r="CM68" s="35">
        <v>0</v>
      </c>
      <c r="CN68" s="35">
        <v>0</v>
      </c>
      <c r="CO68" s="35">
        <v>0</v>
      </c>
      <c r="CP68" s="35">
        <v>0</v>
      </c>
      <c r="CQ68" s="35">
        <v>0</v>
      </c>
      <c r="CR68" s="35">
        <v>0</v>
      </c>
      <c r="CS68" s="35">
        <v>0</v>
      </c>
      <c r="CT68" s="35">
        <v>0</v>
      </c>
      <c r="CU68" s="35">
        <v>0</v>
      </c>
      <c r="CV68" s="35">
        <v>0</v>
      </c>
      <c r="CW68" s="35">
        <v>0</v>
      </c>
      <c r="CX68" s="35">
        <v>0</v>
      </c>
      <c r="CY68" s="35">
        <v>0</v>
      </c>
      <c r="CZ68" s="34">
        <v>0</v>
      </c>
      <c r="DA68" s="35">
        <v>0</v>
      </c>
      <c r="DB68" s="19">
        <f t="shared" si="48"/>
        <v>55825.6</v>
      </c>
      <c r="DC68" s="19">
        <f t="shared" si="49"/>
        <v>39620.670000000006</v>
      </c>
      <c r="DD68" s="19">
        <f t="shared" si="50"/>
        <v>39495.164000000004</v>
      </c>
      <c r="DE68" s="35">
        <v>0</v>
      </c>
      <c r="DF68" s="35">
        <v>0</v>
      </c>
      <c r="DG68" s="35">
        <v>0</v>
      </c>
      <c r="DH68" s="35">
        <v>0</v>
      </c>
      <c r="DI68" s="35">
        <v>0</v>
      </c>
      <c r="DJ68" s="35">
        <v>0</v>
      </c>
      <c r="DK68" s="35">
        <v>0</v>
      </c>
      <c r="DL68" s="35">
        <v>0</v>
      </c>
      <c r="DM68" s="35">
        <v>0</v>
      </c>
      <c r="DN68" s="35">
        <v>0</v>
      </c>
      <c r="DO68" s="35">
        <v>0</v>
      </c>
      <c r="DP68" s="35">
        <v>0</v>
      </c>
      <c r="DQ68" s="35">
        <v>0</v>
      </c>
      <c r="DR68" s="35">
        <v>0</v>
      </c>
      <c r="DS68" s="35">
        <v>0</v>
      </c>
      <c r="DT68" s="35">
        <v>0</v>
      </c>
      <c r="DU68" s="35">
        <v>0</v>
      </c>
      <c r="DV68" s="35">
        <v>0</v>
      </c>
      <c r="DW68" s="38">
        <v>0</v>
      </c>
      <c r="DX68" s="26">
        <f t="shared" si="51"/>
        <v>0</v>
      </c>
      <c r="DY68" s="26">
        <f t="shared" si="52"/>
        <v>0</v>
      </c>
      <c r="DZ68" s="26">
        <f t="shared" si="53"/>
        <v>0</v>
      </c>
    </row>
    <row r="69" spans="2:130" ht="17.25">
      <c r="B69" s="28">
        <v>60</v>
      </c>
      <c r="C69" s="32" t="s">
        <v>118</v>
      </c>
      <c r="D69" s="46">
        <v>424.013</v>
      </c>
      <c r="E69" s="43">
        <v>2.5504</v>
      </c>
      <c r="F69" s="19">
        <f t="shared" si="29"/>
        <v>4230.5</v>
      </c>
      <c r="G69" s="19">
        <f t="shared" si="30"/>
        <v>3144.62</v>
      </c>
      <c r="H69" s="19">
        <f t="shared" si="31"/>
        <v>3188.558</v>
      </c>
      <c r="I69" s="19">
        <f t="shared" si="32"/>
        <v>101.39724354612005</v>
      </c>
      <c r="J69" s="19">
        <f t="shared" si="33"/>
        <v>-490.5</v>
      </c>
      <c r="K69" s="19">
        <f t="shared" si="34"/>
        <v>-1652.858</v>
      </c>
      <c r="L69" s="27">
        <v>3740</v>
      </c>
      <c r="M69" s="27">
        <v>1535.7</v>
      </c>
      <c r="N69" s="21">
        <f t="shared" si="35"/>
        <v>303.7</v>
      </c>
      <c r="O69" s="21">
        <f t="shared" si="36"/>
        <v>192.62</v>
      </c>
      <c r="P69" s="21">
        <f t="shared" si="37"/>
        <v>236.558</v>
      </c>
      <c r="Q69" s="21">
        <f t="shared" si="26"/>
        <v>122.81071539819332</v>
      </c>
      <c r="R69" s="22">
        <f t="shared" si="38"/>
        <v>8</v>
      </c>
      <c r="S69" s="22">
        <f t="shared" si="10"/>
        <v>5.2</v>
      </c>
      <c r="T69" s="22">
        <f t="shared" si="39"/>
        <v>8</v>
      </c>
      <c r="U69" s="23"/>
      <c r="V69" s="35">
        <v>0</v>
      </c>
      <c r="W69" s="35">
        <v>0</v>
      </c>
      <c r="X69" s="35">
        <v>0</v>
      </c>
      <c r="Y69" s="35" t="e">
        <f t="shared" si="41"/>
        <v>#DIV/0!</v>
      </c>
      <c r="Z69" s="34">
        <v>95.7</v>
      </c>
      <c r="AA69" s="35">
        <v>57.42</v>
      </c>
      <c r="AB69" s="35">
        <v>98.214</v>
      </c>
      <c r="AC69" s="24">
        <f t="shared" si="27"/>
        <v>171.04493207941482</v>
      </c>
      <c r="AD69" s="35">
        <v>8</v>
      </c>
      <c r="AE69" s="35">
        <v>5.2</v>
      </c>
      <c r="AF69" s="35">
        <v>8</v>
      </c>
      <c r="AG69" s="24">
        <f t="shared" si="42"/>
        <v>153.84615384615384</v>
      </c>
      <c r="AH69" s="35">
        <v>0</v>
      </c>
      <c r="AI69" s="35">
        <v>0</v>
      </c>
      <c r="AJ69" s="35">
        <v>0</v>
      </c>
      <c r="AK69" s="24" t="e">
        <f t="shared" si="43"/>
        <v>#DIV/0!</v>
      </c>
      <c r="AL69" s="35">
        <v>0</v>
      </c>
      <c r="AM69" s="35">
        <v>0</v>
      </c>
      <c r="AN69" s="35">
        <v>0</v>
      </c>
      <c r="AO69" s="24" t="e">
        <f t="shared" si="28"/>
        <v>#DIV/0!</v>
      </c>
      <c r="AP69" s="35">
        <v>0</v>
      </c>
      <c r="AQ69" s="37">
        <v>0</v>
      </c>
      <c r="AR69" s="35">
        <v>0</v>
      </c>
      <c r="AS69" s="24">
        <v>0</v>
      </c>
      <c r="AT69" s="24">
        <v>0</v>
      </c>
      <c r="AU69" s="37">
        <v>0</v>
      </c>
      <c r="AV69" s="35">
        <v>3500</v>
      </c>
      <c r="AW69" s="35">
        <v>2952</v>
      </c>
      <c r="AX69" s="35">
        <v>2952</v>
      </c>
      <c r="AY69" s="35">
        <v>0</v>
      </c>
      <c r="AZ69" s="35">
        <v>0</v>
      </c>
      <c r="BA69" s="35">
        <v>0</v>
      </c>
      <c r="BB69" s="35">
        <v>426.8</v>
      </c>
      <c r="BC69" s="35">
        <v>0</v>
      </c>
      <c r="BD69" s="35">
        <v>0</v>
      </c>
      <c r="BE69" s="24">
        <v>0</v>
      </c>
      <c r="BF69" s="24">
        <v>0</v>
      </c>
      <c r="BG69" s="35">
        <v>0</v>
      </c>
      <c r="BH69" s="24">
        <v>0</v>
      </c>
      <c r="BI69" s="24">
        <v>0</v>
      </c>
      <c r="BJ69" s="35">
        <v>0</v>
      </c>
      <c r="BK69" s="21">
        <f t="shared" si="44"/>
        <v>200</v>
      </c>
      <c r="BL69" s="21">
        <f t="shared" si="45"/>
        <v>130</v>
      </c>
      <c r="BM69" s="21">
        <f t="shared" si="46"/>
        <v>130.344</v>
      </c>
      <c r="BN69" s="25">
        <f t="shared" si="47"/>
        <v>100.26461538461537</v>
      </c>
      <c r="BO69" s="35">
        <v>200</v>
      </c>
      <c r="BP69" s="35">
        <v>130</v>
      </c>
      <c r="BQ69" s="35">
        <v>130.32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0.024</v>
      </c>
      <c r="BX69" s="35">
        <v>0</v>
      </c>
      <c r="BY69" s="35">
        <v>0</v>
      </c>
      <c r="BZ69" s="35">
        <v>0</v>
      </c>
      <c r="CA69" s="35">
        <v>0</v>
      </c>
      <c r="CB69" s="35">
        <v>0</v>
      </c>
      <c r="CC69" s="35">
        <v>0</v>
      </c>
      <c r="CD69" s="35">
        <v>0</v>
      </c>
      <c r="CE69" s="35">
        <v>0</v>
      </c>
      <c r="CF69" s="35">
        <v>0</v>
      </c>
      <c r="CG69" s="35">
        <v>0</v>
      </c>
      <c r="CH69" s="35">
        <v>0</v>
      </c>
      <c r="CI69" s="35">
        <v>0</v>
      </c>
      <c r="CJ69" s="38"/>
      <c r="CK69" s="35">
        <v>0</v>
      </c>
      <c r="CL69" s="35">
        <v>0</v>
      </c>
      <c r="CM69" s="35">
        <v>0</v>
      </c>
      <c r="CN69" s="35">
        <v>0</v>
      </c>
      <c r="CO69" s="35">
        <v>0</v>
      </c>
      <c r="CP69" s="35">
        <v>0</v>
      </c>
      <c r="CQ69" s="35">
        <v>0</v>
      </c>
      <c r="CR69" s="35">
        <v>0</v>
      </c>
      <c r="CS69" s="35">
        <v>0</v>
      </c>
      <c r="CT69" s="35">
        <v>0</v>
      </c>
      <c r="CU69" s="35">
        <v>0</v>
      </c>
      <c r="CV69" s="35">
        <v>0</v>
      </c>
      <c r="CW69" s="35">
        <v>0</v>
      </c>
      <c r="CX69" s="35">
        <v>0</v>
      </c>
      <c r="CY69" s="35">
        <v>0</v>
      </c>
      <c r="CZ69" s="34">
        <v>0</v>
      </c>
      <c r="DA69" s="35">
        <v>0</v>
      </c>
      <c r="DB69" s="19">
        <f t="shared" si="48"/>
        <v>4230.5</v>
      </c>
      <c r="DC69" s="19">
        <f t="shared" si="49"/>
        <v>3144.62</v>
      </c>
      <c r="DD69" s="19">
        <f t="shared" si="50"/>
        <v>3188.558</v>
      </c>
      <c r="DE69" s="35">
        <v>0</v>
      </c>
      <c r="DF69" s="35">
        <v>0</v>
      </c>
      <c r="DG69" s="35">
        <v>0</v>
      </c>
      <c r="DH69" s="35">
        <v>0</v>
      </c>
      <c r="DI69" s="35">
        <v>0</v>
      </c>
      <c r="DJ69" s="35">
        <v>0</v>
      </c>
      <c r="DK69" s="35">
        <v>0</v>
      </c>
      <c r="DL69" s="35">
        <v>0</v>
      </c>
      <c r="DM69" s="35">
        <v>0</v>
      </c>
      <c r="DN69" s="35">
        <v>0</v>
      </c>
      <c r="DO69" s="35">
        <v>0</v>
      </c>
      <c r="DP69" s="35">
        <v>0</v>
      </c>
      <c r="DQ69" s="35">
        <v>0</v>
      </c>
      <c r="DR69" s="35">
        <v>0</v>
      </c>
      <c r="DS69" s="35">
        <v>0</v>
      </c>
      <c r="DT69" s="35">
        <v>0</v>
      </c>
      <c r="DU69" s="35">
        <v>0</v>
      </c>
      <c r="DV69" s="35">
        <v>0</v>
      </c>
      <c r="DW69" s="38">
        <v>0</v>
      </c>
      <c r="DX69" s="26">
        <f t="shared" si="51"/>
        <v>0</v>
      </c>
      <c r="DY69" s="26">
        <f t="shared" si="52"/>
        <v>0</v>
      </c>
      <c r="DZ69" s="26">
        <f t="shared" si="53"/>
        <v>0</v>
      </c>
    </row>
    <row r="70" spans="2:130" ht="17.25">
      <c r="B70" s="28">
        <v>61</v>
      </c>
      <c r="C70" s="32" t="s">
        <v>119</v>
      </c>
      <c r="D70" s="46">
        <v>9.2303</v>
      </c>
      <c r="E70" s="43">
        <v>60.7579</v>
      </c>
      <c r="F70" s="19">
        <f t="shared" si="29"/>
        <v>27045.3</v>
      </c>
      <c r="G70" s="19">
        <f t="shared" si="30"/>
        <v>19910.100000000002</v>
      </c>
      <c r="H70" s="19">
        <f t="shared" si="31"/>
        <v>20425.584000000003</v>
      </c>
      <c r="I70" s="19">
        <f t="shared" si="32"/>
        <v>102.58905781487788</v>
      </c>
      <c r="J70" s="19">
        <f t="shared" si="33"/>
        <v>-6965.299999999999</v>
      </c>
      <c r="K70" s="19">
        <f t="shared" si="34"/>
        <v>-12769.452000000003</v>
      </c>
      <c r="L70" s="27">
        <v>20080</v>
      </c>
      <c r="M70" s="27">
        <v>7656.132</v>
      </c>
      <c r="N70" s="21">
        <f t="shared" si="35"/>
        <v>4196</v>
      </c>
      <c r="O70" s="21">
        <f t="shared" si="36"/>
        <v>2629.2000000000003</v>
      </c>
      <c r="P70" s="21">
        <f t="shared" si="37"/>
        <v>3144.6839999999997</v>
      </c>
      <c r="Q70" s="21">
        <f t="shared" si="26"/>
        <v>119.60611592879961</v>
      </c>
      <c r="R70" s="22">
        <f t="shared" si="38"/>
        <v>906</v>
      </c>
      <c r="S70" s="22">
        <f t="shared" si="10"/>
        <v>588.9</v>
      </c>
      <c r="T70" s="22">
        <f t="shared" si="39"/>
        <v>783.0790000000001</v>
      </c>
      <c r="U70" s="23">
        <f aca="true" t="shared" si="54" ref="U70:U101">T70/S70*100</f>
        <v>132.9731703175412</v>
      </c>
      <c r="V70" s="35">
        <v>0</v>
      </c>
      <c r="W70" s="35">
        <v>0</v>
      </c>
      <c r="X70" s="35">
        <v>17.754</v>
      </c>
      <c r="Y70" s="35" t="e">
        <f t="shared" si="41"/>
        <v>#DIV/0!</v>
      </c>
      <c r="Z70" s="34">
        <v>2400</v>
      </c>
      <c r="AA70" s="35">
        <v>1440</v>
      </c>
      <c r="AB70" s="35">
        <v>1800.67</v>
      </c>
      <c r="AC70" s="24">
        <f t="shared" si="27"/>
        <v>125.04652777777778</v>
      </c>
      <c r="AD70" s="35">
        <v>906</v>
      </c>
      <c r="AE70" s="35">
        <v>588.9</v>
      </c>
      <c r="AF70" s="35">
        <v>765.325</v>
      </c>
      <c r="AG70" s="24">
        <f t="shared" si="42"/>
        <v>129.95839701137714</v>
      </c>
      <c r="AH70" s="35">
        <v>218</v>
      </c>
      <c r="AI70" s="35">
        <v>163.5</v>
      </c>
      <c r="AJ70" s="35">
        <v>134</v>
      </c>
      <c r="AK70" s="24">
        <f t="shared" si="43"/>
        <v>81.9571865443425</v>
      </c>
      <c r="AL70" s="35">
        <v>0</v>
      </c>
      <c r="AM70" s="35">
        <v>0</v>
      </c>
      <c r="AN70" s="35">
        <v>0</v>
      </c>
      <c r="AO70" s="24" t="e">
        <f t="shared" si="28"/>
        <v>#DIV/0!</v>
      </c>
      <c r="AP70" s="35">
        <v>0</v>
      </c>
      <c r="AQ70" s="37">
        <v>0</v>
      </c>
      <c r="AR70" s="35">
        <v>0</v>
      </c>
      <c r="AS70" s="24">
        <v>0</v>
      </c>
      <c r="AT70" s="24">
        <v>0</v>
      </c>
      <c r="AU70" s="37">
        <v>0</v>
      </c>
      <c r="AV70" s="35">
        <v>22849.3</v>
      </c>
      <c r="AW70" s="35">
        <v>17280.9</v>
      </c>
      <c r="AX70" s="35">
        <v>17280.9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24">
        <v>0</v>
      </c>
      <c r="BF70" s="24">
        <v>0</v>
      </c>
      <c r="BG70" s="35">
        <v>0</v>
      </c>
      <c r="BH70" s="24">
        <v>0</v>
      </c>
      <c r="BI70" s="24">
        <v>0</v>
      </c>
      <c r="BJ70" s="35">
        <v>0</v>
      </c>
      <c r="BK70" s="21">
        <f t="shared" si="44"/>
        <v>672</v>
      </c>
      <c r="BL70" s="21">
        <f t="shared" si="45"/>
        <v>436.8</v>
      </c>
      <c r="BM70" s="21">
        <f t="shared" si="46"/>
        <v>426.935</v>
      </c>
      <c r="BN70" s="25">
        <f t="shared" si="47"/>
        <v>97.74152930402931</v>
      </c>
      <c r="BO70" s="35">
        <v>672</v>
      </c>
      <c r="BP70" s="35">
        <v>436.8</v>
      </c>
      <c r="BQ70" s="35">
        <v>426.935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35">
        <v>0</v>
      </c>
      <c r="BX70" s="35">
        <v>0</v>
      </c>
      <c r="BY70" s="35">
        <v>0</v>
      </c>
      <c r="BZ70" s="35">
        <v>0</v>
      </c>
      <c r="CA70" s="35">
        <v>0</v>
      </c>
      <c r="CB70" s="35">
        <v>0</v>
      </c>
      <c r="CC70" s="35">
        <v>0</v>
      </c>
      <c r="CD70" s="35">
        <v>0</v>
      </c>
      <c r="CE70" s="35">
        <v>0</v>
      </c>
      <c r="CF70" s="35">
        <v>0</v>
      </c>
      <c r="CG70" s="35">
        <v>0</v>
      </c>
      <c r="CH70" s="35">
        <v>0</v>
      </c>
      <c r="CI70" s="35">
        <v>0</v>
      </c>
      <c r="CJ70" s="38"/>
      <c r="CK70" s="35">
        <v>0</v>
      </c>
      <c r="CL70" s="35">
        <v>0</v>
      </c>
      <c r="CM70" s="35">
        <v>0</v>
      </c>
      <c r="CN70" s="35">
        <v>0</v>
      </c>
      <c r="CO70" s="35">
        <v>0</v>
      </c>
      <c r="CP70" s="35">
        <v>0</v>
      </c>
      <c r="CQ70" s="35">
        <v>0</v>
      </c>
      <c r="CR70" s="35">
        <v>0</v>
      </c>
      <c r="CS70" s="35">
        <v>0</v>
      </c>
      <c r="CT70" s="35">
        <v>0</v>
      </c>
      <c r="CU70" s="35">
        <v>0</v>
      </c>
      <c r="CV70" s="35">
        <v>0</v>
      </c>
      <c r="CW70" s="35">
        <v>0</v>
      </c>
      <c r="CX70" s="35">
        <v>0</v>
      </c>
      <c r="CY70" s="35">
        <v>0</v>
      </c>
      <c r="CZ70" s="34">
        <v>0</v>
      </c>
      <c r="DA70" s="35">
        <v>0</v>
      </c>
      <c r="DB70" s="19">
        <f t="shared" si="48"/>
        <v>27045.3</v>
      </c>
      <c r="DC70" s="19">
        <f t="shared" si="49"/>
        <v>19910.100000000002</v>
      </c>
      <c r="DD70" s="19">
        <f t="shared" si="50"/>
        <v>20425.584000000003</v>
      </c>
      <c r="DE70" s="35">
        <v>0</v>
      </c>
      <c r="DF70" s="35">
        <v>0</v>
      </c>
      <c r="DG70" s="35">
        <v>0</v>
      </c>
      <c r="DH70" s="35">
        <v>0</v>
      </c>
      <c r="DI70" s="35">
        <v>0</v>
      </c>
      <c r="DJ70" s="35">
        <v>0</v>
      </c>
      <c r="DK70" s="35">
        <v>0</v>
      </c>
      <c r="DL70" s="35">
        <v>0</v>
      </c>
      <c r="DM70" s="35">
        <v>0</v>
      </c>
      <c r="DN70" s="35">
        <v>0</v>
      </c>
      <c r="DO70" s="35">
        <v>0</v>
      </c>
      <c r="DP70" s="35">
        <v>0</v>
      </c>
      <c r="DQ70" s="35">
        <v>0</v>
      </c>
      <c r="DR70" s="35">
        <v>0</v>
      </c>
      <c r="DS70" s="35">
        <v>0</v>
      </c>
      <c r="DT70" s="35">
        <v>0</v>
      </c>
      <c r="DU70" s="35">
        <v>0</v>
      </c>
      <c r="DV70" s="35">
        <v>0</v>
      </c>
      <c r="DW70" s="38">
        <v>0</v>
      </c>
      <c r="DX70" s="26">
        <f t="shared" si="51"/>
        <v>0</v>
      </c>
      <c r="DY70" s="26">
        <f t="shared" si="52"/>
        <v>0</v>
      </c>
      <c r="DZ70" s="26">
        <f t="shared" si="53"/>
        <v>0</v>
      </c>
    </row>
    <row r="71" spans="2:130" ht="17.25">
      <c r="B71" s="28">
        <v>62</v>
      </c>
      <c r="C71" s="32" t="s">
        <v>120</v>
      </c>
      <c r="D71" s="46">
        <v>3552.4609</v>
      </c>
      <c r="E71" s="43">
        <v>0</v>
      </c>
      <c r="F71" s="19">
        <f t="shared" si="29"/>
        <v>12038.7</v>
      </c>
      <c r="G71" s="19">
        <f t="shared" si="30"/>
        <v>8546.125</v>
      </c>
      <c r="H71" s="19">
        <f t="shared" si="31"/>
        <v>9222.122000000001</v>
      </c>
      <c r="I71" s="19">
        <f t="shared" si="32"/>
        <v>107.90998259445072</v>
      </c>
      <c r="J71" s="19">
        <f t="shared" si="33"/>
        <v>-2297.300000000001</v>
      </c>
      <c r="K71" s="19">
        <f t="shared" si="34"/>
        <v>-5973.125000000002</v>
      </c>
      <c r="L71" s="27">
        <v>9741.4</v>
      </c>
      <c r="M71" s="27">
        <v>3248.997</v>
      </c>
      <c r="N71" s="21">
        <f t="shared" si="35"/>
        <v>3567</v>
      </c>
      <c r="O71" s="21">
        <f t="shared" si="36"/>
        <v>2222.325</v>
      </c>
      <c r="P71" s="21">
        <f t="shared" si="37"/>
        <v>2898.322</v>
      </c>
      <c r="Q71" s="21">
        <f t="shared" si="26"/>
        <v>130.41845814631074</v>
      </c>
      <c r="R71" s="22">
        <f t="shared" si="38"/>
        <v>450.5</v>
      </c>
      <c r="S71" s="22">
        <f t="shared" si="10"/>
        <v>292.825</v>
      </c>
      <c r="T71" s="22">
        <f t="shared" si="39"/>
        <v>453.024</v>
      </c>
      <c r="U71" s="23">
        <f t="shared" si="54"/>
        <v>154.70810210876803</v>
      </c>
      <c r="V71" s="35">
        <v>0</v>
      </c>
      <c r="W71" s="35">
        <v>0</v>
      </c>
      <c r="X71" s="35">
        <v>3.898</v>
      </c>
      <c r="Y71" s="35" t="e">
        <f t="shared" si="41"/>
        <v>#DIV/0!</v>
      </c>
      <c r="Z71" s="34">
        <v>2092.5</v>
      </c>
      <c r="AA71" s="35">
        <v>1255.5</v>
      </c>
      <c r="AB71" s="35">
        <v>1521.25</v>
      </c>
      <c r="AC71" s="24">
        <f t="shared" si="27"/>
        <v>121.1668657905217</v>
      </c>
      <c r="AD71" s="35">
        <v>450.5</v>
      </c>
      <c r="AE71" s="35">
        <v>292.825</v>
      </c>
      <c r="AF71" s="35">
        <v>449.126</v>
      </c>
      <c r="AG71" s="24">
        <f t="shared" si="42"/>
        <v>153.37693161444548</v>
      </c>
      <c r="AH71" s="35">
        <v>24</v>
      </c>
      <c r="AI71" s="35">
        <v>24</v>
      </c>
      <c r="AJ71" s="35">
        <v>174</v>
      </c>
      <c r="AK71" s="24">
        <f t="shared" si="43"/>
        <v>725</v>
      </c>
      <c r="AL71" s="35">
        <v>0</v>
      </c>
      <c r="AM71" s="35">
        <v>0</v>
      </c>
      <c r="AN71" s="35">
        <v>0</v>
      </c>
      <c r="AO71" s="24" t="e">
        <f t="shared" si="28"/>
        <v>#DIV/0!</v>
      </c>
      <c r="AP71" s="35">
        <v>0</v>
      </c>
      <c r="AQ71" s="37">
        <v>0</v>
      </c>
      <c r="AR71" s="35">
        <v>0</v>
      </c>
      <c r="AS71" s="24">
        <v>0</v>
      </c>
      <c r="AT71" s="24">
        <v>0</v>
      </c>
      <c r="AU71" s="37">
        <v>0</v>
      </c>
      <c r="AV71" s="35">
        <v>8471.7</v>
      </c>
      <c r="AW71" s="35">
        <v>6323.8</v>
      </c>
      <c r="AX71" s="35">
        <v>6323.8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24">
        <v>0</v>
      </c>
      <c r="BF71" s="24">
        <v>0</v>
      </c>
      <c r="BG71" s="35">
        <v>0</v>
      </c>
      <c r="BH71" s="24">
        <v>0</v>
      </c>
      <c r="BI71" s="24">
        <v>0</v>
      </c>
      <c r="BJ71" s="35">
        <v>0</v>
      </c>
      <c r="BK71" s="21">
        <f t="shared" si="44"/>
        <v>1000</v>
      </c>
      <c r="BL71" s="21">
        <f t="shared" si="45"/>
        <v>650</v>
      </c>
      <c r="BM71" s="21">
        <f t="shared" si="46"/>
        <v>750.048</v>
      </c>
      <c r="BN71" s="25">
        <f t="shared" si="47"/>
        <v>115.39200000000001</v>
      </c>
      <c r="BO71" s="35">
        <v>640</v>
      </c>
      <c r="BP71" s="35">
        <v>416</v>
      </c>
      <c r="BQ71" s="35">
        <v>510.048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35">
        <v>240</v>
      </c>
      <c r="BX71" s="35">
        <v>360</v>
      </c>
      <c r="BY71" s="35">
        <v>234</v>
      </c>
      <c r="BZ71" s="35">
        <v>0</v>
      </c>
      <c r="CA71" s="35">
        <v>0</v>
      </c>
      <c r="CB71" s="35">
        <v>0</v>
      </c>
      <c r="CC71" s="35">
        <v>0</v>
      </c>
      <c r="CD71" s="35">
        <v>0</v>
      </c>
      <c r="CE71" s="35">
        <v>0</v>
      </c>
      <c r="CF71" s="35">
        <v>0</v>
      </c>
      <c r="CG71" s="35">
        <v>0</v>
      </c>
      <c r="CH71" s="35">
        <v>0</v>
      </c>
      <c r="CI71" s="35">
        <v>0</v>
      </c>
      <c r="CJ71" s="38"/>
      <c r="CK71" s="35">
        <v>0</v>
      </c>
      <c r="CL71" s="35">
        <v>0</v>
      </c>
      <c r="CM71" s="35">
        <v>0</v>
      </c>
      <c r="CN71" s="35">
        <v>0</v>
      </c>
      <c r="CO71" s="35">
        <v>0</v>
      </c>
      <c r="CP71" s="35">
        <v>0</v>
      </c>
      <c r="CQ71" s="35">
        <v>0</v>
      </c>
      <c r="CR71" s="35">
        <v>0</v>
      </c>
      <c r="CS71" s="35">
        <v>0</v>
      </c>
      <c r="CT71" s="35">
        <v>0</v>
      </c>
      <c r="CU71" s="35">
        <v>0</v>
      </c>
      <c r="CV71" s="35">
        <v>0</v>
      </c>
      <c r="CW71" s="35">
        <v>0</v>
      </c>
      <c r="CX71" s="35">
        <v>0</v>
      </c>
      <c r="CY71" s="35">
        <v>0</v>
      </c>
      <c r="CZ71" s="34">
        <v>0</v>
      </c>
      <c r="DA71" s="35">
        <v>0</v>
      </c>
      <c r="DB71" s="19">
        <f t="shared" si="48"/>
        <v>12038.7</v>
      </c>
      <c r="DC71" s="19">
        <f t="shared" si="49"/>
        <v>8546.125</v>
      </c>
      <c r="DD71" s="19">
        <f t="shared" si="50"/>
        <v>9222.122000000001</v>
      </c>
      <c r="DE71" s="35">
        <v>0</v>
      </c>
      <c r="DF71" s="35">
        <v>0</v>
      </c>
      <c r="DG71" s="35">
        <v>0</v>
      </c>
      <c r="DH71" s="35">
        <v>0</v>
      </c>
      <c r="DI71" s="35">
        <v>0</v>
      </c>
      <c r="DJ71" s="35">
        <v>0</v>
      </c>
      <c r="DK71" s="35">
        <v>0</v>
      </c>
      <c r="DL71" s="35">
        <v>0</v>
      </c>
      <c r="DM71" s="35">
        <v>0</v>
      </c>
      <c r="DN71" s="35">
        <v>0</v>
      </c>
      <c r="DO71" s="35">
        <v>0</v>
      </c>
      <c r="DP71" s="35">
        <v>0</v>
      </c>
      <c r="DQ71" s="35">
        <v>0</v>
      </c>
      <c r="DR71" s="35">
        <v>0</v>
      </c>
      <c r="DS71" s="35">
        <v>0</v>
      </c>
      <c r="DT71" s="35">
        <v>0</v>
      </c>
      <c r="DU71" s="35">
        <v>0</v>
      </c>
      <c r="DV71" s="35">
        <v>0</v>
      </c>
      <c r="DW71" s="38">
        <v>0</v>
      </c>
      <c r="DX71" s="26">
        <f t="shared" si="51"/>
        <v>0</v>
      </c>
      <c r="DY71" s="26">
        <f t="shared" si="52"/>
        <v>0</v>
      </c>
      <c r="DZ71" s="26">
        <f t="shared" si="53"/>
        <v>0</v>
      </c>
    </row>
    <row r="72" spans="2:130" ht="17.25">
      <c r="B72" s="28">
        <v>63</v>
      </c>
      <c r="C72" s="32" t="s">
        <v>121</v>
      </c>
      <c r="D72" s="46">
        <v>168.2584</v>
      </c>
      <c r="E72" s="43">
        <v>6272.2302</v>
      </c>
      <c r="F72" s="19">
        <f t="shared" si="29"/>
        <v>395970.694</v>
      </c>
      <c r="G72" s="19">
        <f t="shared" si="30"/>
        <v>283727.4588</v>
      </c>
      <c r="H72" s="19">
        <f t="shared" si="31"/>
        <v>278475.90060000005</v>
      </c>
      <c r="I72" s="19">
        <f t="shared" si="32"/>
        <v>98.14908355285351</v>
      </c>
      <c r="J72" s="19">
        <f t="shared" si="33"/>
        <v>-100622.19400000002</v>
      </c>
      <c r="K72" s="19">
        <f t="shared" si="34"/>
        <v>-166947.96760000003</v>
      </c>
      <c r="L72" s="20">
        <v>295348.5</v>
      </c>
      <c r="M72" s="20">
        <v>111527.933</v>
      </c>
      <c r="N72" s="21">
        <f t="shared" si="35"/>
        <v>108153.394</v>
      </c>
      <c r="O72" s="21">
        <f t="shared" si="36"/>
        <v>71162.50779999999</v>
      </c>
      <c r="P72" s="21">
        <f t="shared" si="37"/>
        <v>65672.4106</v>
      </c>
      <c r="Q72" s="21">
        <f t="shared" si="26"/>
        <v>92.28512686001773</v>
      </c>
      <c r="R72" s="22">
        <f t="shared" si="38"/>
        <v>41926.2</v>
      </c>
      <c r="S72" s="22">
        <f t="shared" si="10"/>
        <v>27252.03</v>
      </c>
      <c r="T72" s="22">
        <f t="shared" si="39"/>
        <v>22485.4186</v>
      </c>
      <c r="U72" s="23">
        <f t="shared" si="54"/>
        <v>82.50915106140717</v>
      </c>
      <c r="V72" s="35">
        <v>41926.2</v>
      </c>
      <c r="W72" s="35">
        <v>27252.03</v>
      </c>
      <c r="X72" s="35">
        <v>22485.4186</v>
      </c>
      <c r="Y72" s="35">
        <f t="shared" si="41"/>
        <v>82.50915106140717</v>
      </c>
      <c r="Z72" s="34">
        <v>6738.8</v>
      </c>
      <c r="AA72" s="35">
        <v>4043.28</v>
      </c>
      <c r="AB72" s="35">
        <v>2149.0904</v>
      </c>
      <c r="AC72" s="24">
        <f t="shared" si="27"/>
        <v>53.152153696998475</v>
      </c>
      <c r="AD72" s="35">
        <v>0</v>
      </c>
      <c r="AE72" s="35">
        <v>0</v>
      </c>
      <c r="AF72" s="35">
        <v>0</v>
      </c>
      <c r="AG72" s="24" t="e">
        <f t="shared" si="42"/>
        <v>#DIV/0!</v>
      </c>
      <c r="AH72" s="35">
        <v>10737.776</v>
      </c>
      <c r="AI72" s="35">
        <v>8053.331999999999</v>
      </c>
      <c r="AJ72" s="35">
        <v>9612.398</v>
      </c>
      <c r="AK72" s="24">
        <f t="shared" si="43"/>
        <v>119.35926645020967</v>
      </c>
      <c r="AL72" s="35">
        <v>3700</v>
      </c>
      <c r="AM72" s="35">
        <v>2590</v>
      </c>
      <c r="AN72" s="35">
        <v>2602.1</v>
      </c>
      <c r="AO72" s="24">
        <f t="shared" si="28"/>
        <v>100.46718146718146</v>
      </c>
      <c r="AP72" s="35">
        <v>0</v>
      </c>
      <c r="AQ72" s="37">
        <v>0</v>
      </c>
      <c r="AR72" s="35">
        <v>0</v>
      </c>
      <c r="AS72" s="24">
        <v>0</v>
      </c>
      <c r="AT72" s="24">
        <v>0</v>
      </c>
      <c r="AU72" s="37">
        <v>0</v>
      </c>
      <c r="AV72" s="35">
        <v>280408.6</v>
      </c>
      <c r="AW72" s="35">
        <v>207749.4</v>
      </c>
      <c r="AX72" s="35">
        <v>207749.4</v>
      </c>
      <c r="AY72" s="35">
        <v>0</v>
      </c>
      <c r="AZ72" s="35">
        <v>0</v>
      </c>
      <c r="BA72" s="35">
        <v>0</v>
      </c>
      <c r="BB72" s="35">
        <v>4001</v>
      </c>
      <c r="BC72" s="35">
        <v>2668.7</v>
      </c>
      <c r="BD72" s="35">
        <v>2668.7</v>
      </c>
      <c r="BE72" s="24">
        <v>0</v>
      </c>
      <c r="BF72" s="24">
        <v>0</v>
      </c>
      <c r="BG72" s="35">
        <v>0</v>
      </c>
      <c r="BH72" s="24">
        <v>0</v>
      </c>
      <c r="BI72" s="24">
        <v>0</v>
      </c>
      <c r="BJ72" s="35">
        <v>0</v>
      </c>
      <c r="BK72" s="21">
        <f t="shared" si="44"/>
        <v>7653.9</v>
      </c>
      <c r="BL72" s="21">
        <f t="shared" si="45"/>
        <v>4975.035</v>
      </c>
      <c r="BM72" s="21">
        <f t="shared" si="46"/>
        <v>5054.514999999999</v>
      </c>
      <c r="BN72" s="25">
        <f t="shared" si="47"/>
        <v>101.59757670046541</v>
      </c>
      <c r="BO72" s="35">
        <v>5305.2</v>
      </c>
      <c r="BP72" s="35">
        <v>3448.38</v>
      </c>
      <c r="BQ72" s="35">
        <v>3252.64</v>
      </c>
      <c r="BR72" s="35">
        <v>0</v>
      </c>
      <c r="BS72" s="35">
        <v>0</v>
      </c>
      <c r="BT72" s="35">
        <v>0</v>
      </c>
      <c r="BU72" s="35">
        <v>0</v>
      </c>
      <c r="BV72" s="35">
        <v>0</v>
      </c>
      <c r="BW72" s="35">
        <v>0</v>
      </c>
      <c r="BX72" s="35">
        <v>2348.7</v>
      </c>
      <c r="BY72" s="35">
        <v>1526.655</v>
      </c>
      <c r="BZ72" s="35">
        <v>1801.875</v>
      </c>
      <c r="CA72" s="35">
        <v>0</v>
      </c>
      <c r="CB72" s="35">
        <v>0</v>
      </c>
      <c r="CC72" s="35">
        <v>0</v>
      </c>
      <c r="CD72" s="35">
        <v>3407.7</v>
      </c>
      <c r="CE72" s="35">
        <v>2146.8509999999997</v>
      </c>
      <c r="CF72" s="35">
        <v>2385.39</v>
      </c>
      <c r="CG72" s="35">
        <v>31969.718</v>
      </c>
      <c r="CH72" s="35">
        <v>19181.8308</v>
      </c>
      <c r="CI72" s="35">
        <v>18609.3886</v>
      </c>
      <c r="CJ72" s="37"/>
      <c r="CK72" s="35">
        <v>0</v>
      </c>
      <c r="CL72" s="35">
        <v>0</v>
      </c>
      <c r="CM72" s="35">
        <v>0</v>
      </c>
      <c r="CN72" s="35">
        <v>0</v>
      </c>
      <c r="CO72" s="35">
        <v>0</v>
      </c>
      <c r="CP72" s="35">
        <v>0</v>
      </c>
      <c r="CQ72" s="35">
        <v>800</v>
      </c>
      <c r="CR72" s="35">
        <v>440</v>
      </c>
      <c r="CS72" s="35">
        <v>532.5</v>
      </c>
      <c r="CT72" s="35">
        <v>0</v>
      </c>
      <c r="CU72" s="35">
        <v>0</v>
      </c>
      <c r="CV72" s="35">
        <v>0</v>
      </c>
      <c r="CW72" s="35">
        <v>4627</v>
      </c>
      <c r="CX72" s="35">
        <v>4627</v>
      </c>
      <c r="CY72" s="35">
        <v>4627</v>
      </c>
      <c r="CZ72" s="34">
        <v>0</v>
      </c>
      <c r="DA72" s="35">
        <v>0</v>
      </c>
      <c r="DB72" s="19">
        <f t="shared" si="48"/>
        <v>395970.694</v>
      </c>
      <c r="DC72" s="19">
        <f t="shared" si="49"/>
        <v>283727.4588</v>
      </c>
      <c r="DD72" s="19">
        <f t="shared" si="50"/>
        <v>278475.90060000005</v>
      </c>
      <c r="DE72" s="35">
        <v>0</v>
      </c>
      <c r="DF72" s="35">
        <v>0</v>
      </c>
      <c r="DG72" s="35">
        <v>0</v>
      </c>
      <c r="DH72" s="35">
        <v>0</v>
      </c>
      <c r="DI72" s="35">
        <v>0</v>
      </c>
      <c r="DJ72" s="35">
        <v>0</v>
      </c>
      <c r="DK72" s="35">
        <v>0</v>
      </c>
      <c r="DL72" s="35">
        <v>0</v>
      </c>
      <c r="DM72" s="35">
        <v>0</v>
      </c>
      <c r="DN72" s="35">
        <v>0</v>
      </c>
      <c r="DO72" s="35">
        <v>0</v>
      </c>
      <c r="DP72" s="35">
        <v>0</v>
      </c>
      <c r="DQ72" s="35">
        <v>0</v>
      </c>
      <c r="DR72" s="35">
        <v>0</v>
      </c>
      <c r="DS72" s="35">
        <v>0</v>
      </c>
      <c r="DT72" s="35">
        <v>0</v>
      </c>
      <c r="DU72" s="35">
        <v>0</v>
      </c>
      <c r="DV72" s="35">
        <v>0</v>
      </c>
      <c r="DW72" s="37">
        <v>0</v>
      </c>
      <c r="DX72" s="26">
        <f t="shared" si="51"/>
        <v>0</v>
      </c>
      <c r="DY72" s="26">
        <f t="shared" si="52"/>
        <v>0</v>
      </c>
      <c r="DZ72" s="26">
        <f t="shared" si="53"/>
        <v>0</v>
      </c>
    </row>
    <row r="73" spans="2:130" ht="17.25">
      <c r="B73" s="28">
        <v>64</v>
      </c>
      <c r="C73" s="32" t="s">
        <v>122</v>
      </c>
      <c r="D73" s="46">
        <v>32.3911</v>
      </c>
      <c r="E73" s="43">
        <v>192.583</v>
      </c>
      <c r="F73" s="19">
        <f t="shared" si="29"/>
        <v>6652.5</v>
      </c>
      <c r="G73" s="19">
        <f t="shared" si="30"/>
        <v>4884.365</v>
      </c>
      <c r="H73" s="19">
        <f t="shared" si="31"/>
        <v>4956.058</v>
      </c>
      <c r="I73" s="19">
        <f t="shared" si="32"/>
        <v>101.46780594816317</v>
      </c>
      <c r="J73" s="19">
        <f t="shared" si="33"/>
        <v>651.8999999999996</v>
      </c>
      <c r="K73" s="19">
        <f t="shared" si="34"/>
        <v>-2070.782</v>
      </c>
      <c r="L73" s="20">
        <v>7304.4</v>
      </c>
      <c r="M73" s="20">
        <v>2885.276</v>
      </c>
      <c r="N73" s="21">
        <f t="shared" si="35"/>
        <v>50.9</v>
      </c>
      <c r="O73" s="21">
        <f t="shared" si="36"/>
        <v>32.665</v>
      </c>
      <c r="P73" s="21">
        <f t="shared" si="37"/>
        <v>104.358</v>
      </c>
      <c r="Q73" s="21">
        <f t="shared" si="26"/>
        <v>319.4795652839431</v>
      </c>
      <c r="R73" s="22">
        <f t="shared" si="38"/>
        <v>42.5</v>
      </c>
      <c r="S73" s="22">
        <f t="shared" si="10"/>
        <v>27.625</v>
      </c>
      <c r="T73" s="22">
        <f t="shared" si="39"/>
        <v>44.842</v>
      </c>
      <c r="U73" s="23">
        <f t="shared" si="54"/>
        <v>162.32398190045248</v>
      </c>
      <c r="V73" s="35">
        <v>42.5</v>
      </c>
      <c r="W73" s="35">
        <v>27.625</v>
      </c>
      <c r="X73" s="35">
        <v>44.842</v>
      </c>
      <c r="Y73" s="35">
        <f t="shared" si="41"/>
        <v>162.32398190045248</v>
      </c>
      <c r="Z73" s="34">
        <v>8.4</v>
      </c>
      <c r="AA73" s="35">
        <v>5.04</v>
      </c>
      <c r="AB73" s="35">
        <v>6.765</v>
      </c>
      <c r="AC73" s="24">
        <f t="shared" si="27"/>
        <v>134.22619047619045</v>
      </c>
      <c r="AD73" s="35">
        <v>0</v>
      </c>
      <c r="AE73" s="35">
        <v>0</v>
      </c>
      <c r="AF73" s="35">
        <v>0</v>
      </c>
      <c r="AG73" s="24" t="e">
        <f t="shared" si="42"/>
        <v>#DIV/0!</v>
      </c>
      <c r="AH73" s="35">
        <v>0</v>
      </c>
      <c r="AI73" s="35">
        <v>0</v>
      </c>
      <c r="AJ73" s="35">
        <v>21</v>
      </c>
      <c r="AK73" s="24" t="e">
        <f t="shared" si="43"/>
        <v>#DIV/0!</v>
      </c>
      <c r="AL73" s="35">
        <v>0</v>
      </c>
      <c r="AM73" s="35">
        <v>0</v>
      </c>
      <c r="AN73" s="35">
        <v>0</v>
      </c>
      <c r="AO73" s="24" t="e">
        <f t="shared" si="28"/>
        <v>#DIV/0!</v>
      </c>
      <c r="AP73" s="35">
        <v>0</v>
      </c>
      <c r="AQ73" s="37">
        <v>0</v>
      </c>
      <c r="AR73" s="35">
        <v>0</v>
      </c>
      <c r="AS73" s="24">
        <v>0</v>
      </c>
      <c r="AT73" s="24">
        <v>0</v>
      </c>
      <c r="AU73" s="37">
        <v>0</v>
      </c>
      <c r="AV73" s="35">
        <v>5998.6</v>
      </c>
      <c r="AW73" s="35">
        <v>4851.7</v>
      </c>
      <c r="AX73" s="35">
        <v>4851.7</v>
      </c>
      <c r="AY73" s="35">
        <v>0</v>
      </c>
      <c r="AZ73" s="35">
        <v>0</v>
      </c>
      <c r="BA73" s="35">
        <v>0</v>
      </c>
      <c r="BB73" s="35">
        <v>603</v>
      </c>
      <c r="BC73" s="35">
        <v>0</v>
      </c>
      <c r="BD73" s="35">
        <v>0</v>
      </c>
      <c r="BE73" s="24">
        <v>0</v>
      </c>
      <c r="BF73" s="24">
        <v>0</v>
      </c>
      <c r="BG73" s="35">
        <v>0</v>
      </c>
      <c r="BH73" s="24">
        <v>0</v>
      </c>
      <c r="BI73" s="24">
        <v>0</v>
      </c>
      <c r="BJ73" s="35">
        <v>0</v>
      </c>
      <c r="BK73" s="21">
        <f t="shared" si="44"/>
        <v>0</v>
      </c>
      <c r="BL73" s="21">
        <f t="shared" si="45"/>
        <v>0</v>
      </c>
      <c r="BM73" s="21">
        <f t="shared" si="46"/>
        <v>31.751</v>
      </c>
      <c r="BN73" s="25" t="e">
        <f t="shared" si="47"/>
        <v>#DIV/0!</v>
      </c>
      <c r="BO73" s="35">
        <v>0</v>
      </c>
      <c r="BP73" s="35">
        <v>0</v>
      </c>
      <c r="BQ73" s="35">
        <v>31.751</v>
      </c>
      <c r="BR73" s="35">
        <v>0</v>
      </c>
      <c r="BS73" s="35">
        <v>0</v>
      </c>
      <c r="BT73" s="35">
        <v>0</v>
      </c>
      <c r="BU73" s="35">
        <v>0</v>
      </c>
      <c r="BV73" s="35">
        <v>0</v>
      </c>
      <c r="BW73" s="35">
        <v>0</v>
      </c>
      <c r="BX73" s="35">
        <v>0</v>
      </c>
      <c r="BY73" s="35">
        <v>0</v>
      </c>
      <c r="BZ73" s="35">
        <v>0</v>
      </c>
      <c r="CA73" s="35">
        <v>0</v>
      </c>
      <c r="CB73" s="35">
        <v>0</v>
      </c>
      <c r="CC73" s="35">
        <v>0</v>
      </c>
      <c r="CD73" s="35">
        <v>0</v>
      </c>
      <c r="CE73" s="35">
        <v>0</v>
      </c>
      <c r="CF73" s="35">
        <v>0</v>
      </c>
      <c r="CG73" s="35">
        <v>0</v>
      </c>
      <c r="CH73" s="35">
        <v>0</v>
      </c>
      <c r="CI73" s="35">
        <v>0</v>
      </c>
      <c r="CJ73" s="37"/>
      <c r="CK73" s="35">
        <v>0</v>
      </c>
      <c r="CL73" s="35">
        <v>0</v>
      </c>
      <c r="CM73" s="35">
        <v>0</v>
      </c>
      <c r="CN73" s="35">
        <v>0</v>
      </c>
      <c r="CO73" s="35">
        <v>0</v>
      </c>
      <c r="CP73" s="35">
        <v>0</v>
      </c>
      <c r="CQ73" s="35">
        <v>0</v>
      </c>
      <c r="CR73" s="35">
        <v>0</v>
      </c>
      <c r="CS73" s="35">
        <v>0</v>
      </c>
      <c r="CT73" s="35">
        <v>0</v>
      </c>
      <c r="CU73" s="35">
        <v>0</v>
      </c>
      <c r="CV73" s="35">
        <v>0</v>
      </c>
      <c r="CW73" s="35">
        <v>0</v>
      </c>
      <c r="CX73" s="35">
        <v>0</v>
      </c>
      <c r="CY73" s="35">
        <v>0</v>
      </c>
      <c r="CZ73" s="34">
        <v>0</v>
      </c>
      <c r="DA73" s="35">
        <v>0</v>
      </c>
      <c r="DB73" s="19">
        <f t="shared" si="48"/>
        <v>6652.5</v>
      </c>
      <c r="DC73" s="19">
        <f t="shared" si="49"/>
        <v>4884.365</v>
      </c>
      <c r="DD73" s="19">
        <f t="shared" si="50"/>
        <v>4956.058</v>
      </c>
      <c r="DE73" s="35">
        <v>0</v>
      </c>
      <c r="DF73" s="35">
        <v>0</v>
      </c>
      <c r="DG73" s="35">
        <v>0</v>
      </c>
      <c r="DH73" s="35">
        <v>0</v>
      </c>
      <c r="DI73" s="35">
        <v>0</v>
      </c>
      <c r="DJ73" s="35">
        <v>0</v>
      </c>
      <c r="DK73" s="35">
        <v>0</v>
      </c>
      <c r="DL73" s="35">
        <v>0</v>
      </c>
      <c r="DM73" s="35">
        <v>0</v>
      </c>
      <c r="DN73" s="35">
        <v>0</v>
      </c>
      <c r="DO73" s="35">
        <v>0</v>
      </c>
      <c r="DP73" s="35">
        <v>0</v>
      </c>
      <c r="DQ73" s="35">
        <v>0</v>
      </c>
      <c r="DR73" s="35">
        <v>0</v>
      </c>
      <c r="DS73" s="35">
        <v>0</v>
      </c>
      <c r="DT73" s="35">
        <v>0</v>
      </c>
      <c r="DU73" s="35">
        <v>0</v>
      </c>
      <c r="DV73" s="35">
        <v>0</v>
      </c>
      <c r="DW73" s="37">
        <v>0</v>
      </c>
      <c r="DX73" s="26">
        <f t="shared" si="51"/>
        <v>0</v>
      </c>
      <c r="DY73" s="26">
        <f t="shared" si="52"/>
        <v>0</v>
      </c>
      <c r="DZ73" s="26">
        <f t="shared" si="53"/>
        <v>0</v>
      </c>
    </row>
    <row r="74" spans="2:130" ht="17.25">
      <c r="B74" s="28">
        <v>65</v>
      </c>
      <c r="C74" s="32" t="s">
        <v>123</v>
      </c>
      <c r="D74" s="46">
        <v>144.3244</v>
      </c>
      <c r="E74" s="43">
        <v>22.95</v>
      </c>
      <c r="F74" s="19">
        <f aca="true" t="shared" si="55" ref="F74:F105">DB74+DX74-DT74</f>
        <v>13715.5</v>
      </c>
      <c r="G74" s="19">
        <f aca="true" t="shared" si="56" ref="G74:G105">DC74+DY74-DU74</f>
        <v>9569.325</v>
      </c>
      <c r="H74" s="19">
        <f aca="true" t="shared" si="57" ref="H74:H105">DD74+DZ74-DV74</f>
        <v>9101.219000000001</v>
      </c>
      <c r="I74" s="19">
        <f aca="true" t="shared" si="58" ref="I74:I105">H74/G74*100</f>
        <v>95.10826521201862</v>
      </c>
      <c r="J74" s="19">
        <f aca="true" t="shared" si="59" ref="J74:J105">L74-F74</f>
        <v>-795</v>
      </c>
      <c r="K74" s="19">
        <f aca="true" t="shared" si="60" ref="K74:K105">M74-H74</f>
        <v>-5149.7080000000005</v>
      </c>
      <c r="L74" s="20">
        <v>12920.5</v>
      </c>
      <c r="M74" s="20">
        <v>3951.511</v>
      </c>
      <c r="N74" s="21">
        <f aca="true" t="shared" si="61" ref="N74:N105">V74+Z74+AD74+AH74+AL74+AP74+BH74+BO74+BR74+BU74+BX74+CA74+CG74+CK74+CN74+CQ74+CW74</f>
        <v>5425.1</v>
      </c>
      <c r="O74" s="21">
        <f aca="true" t="shared" si="62" ref="O74:O105">W74+AA74+AE74+AI74+AM74+AQ74+BI74+BP74+BS74+BV74+BY74+CB74+CH74+CL74+CO74+CR74+CX74</f>
        <v>3375.225</v>
      </c>
      <c r="P74" s="21">
        <f aca="true" t="shared" si="63" ref="P74:P105">X74+AB74+AF74+AJ74+AN74+AR74+BJ74+BQ74+BT74+BW74+BZ74+CC74+CI74+CM74+CP74+CS74+CY74</f>
        <v>2907.1189999999997</v>
      </c>
      <c r="Q74" s="21">
        <f t="shared" si="26"/>
        <v>86.13111718478027</v>
      </c>
      <c r="R74" s="22">
        <f aca="true" t="shared" si="64" ref="R74:S105">V74+AD74</f>
        <v>820.3</v>
      </c>
      <c r="S74" s="22">
        <f t="shared" si="64"/>
        <v>533.195</v>
      </c>
      <c r="T74" s="22">
        <f aca="true" t="shared" si="65" ref="T74:T105">X74+AF74</f>
        <v>510.564</v>
      </c>
      <c r="U74" s="23">
        <f t="shared" si="54"/>
        <v>95.75558660527574</v>
      </c>
      <c r="V74" s="35">
        <v>820.3</v>
      </c>
      <c r="W74" s="35">
        <v>533.195</v>
      </c>
      <c r="X74" s="35">
        <v>510.564</v>
      </c>
      <c r="Y74" s="35">
        <f aca="true" t="shared" si="66" ref="Y74:Y105">X74/W74*100</f>
        <v>95.75558660527574</v>
      </c>
      <c r="Z74" s="34">
        <v>3093.8</v>
      </c>
      <c r="AA74" s="35">
        <v>1856.28</v>
      </c>
      <c r="AB74" s="35">
        <v>1896.06</v>
      </c>
      <c r="AC74" s="24">
        <f t="shared" si="27"/>
        <v>102.14299566875687</v>
      </c>
      <c r="AD74" s="35">
        <v>0</v>
      </c>
      <c r="AE74" s="35">
        <v>0</v>
      </c>
      <c r="AF74" s="35">
        <v>0</v>
      </c>
      <c r="AG74" s="24" t="e">
        <f aca="true" t="shared" si="67" ref="AG74:AG105">AF74/AE74*100</f>
        <v>#DIV/0!</v>
      </c>
      <c r="AH74" s="35">
        <v>36</v>
      </c>
      <c r="AI74" s="35">
        <v>27</v>
      </c>
      <c r="AJ74" s="35">
        <v>24</v>
      </c>
      <c r="AK74" s="24">
        <f aca="true" t="shared" si="68" ref="AK74:AK105">AJ74/AI74*100</f>
        <v>88.88888888888889</v>
      </c>
      <c r="AL74" s="35">
        <v>0</v>
      </c>
      <c r="AM74" s="35">
        <v>0</v>
      </c>
      <c r="AN74" s="35">
        <v>0</v>
      </c>
      <c r="AO74" s="24" t="e">
        <f t="shared" si="28"/>
        <v>#DIV/0!</v>
      </c>
      <c r="AP74" s="35">
        <v>0</v>
      </c>
      <c r="AQ74" s="37">
        <v>0</v>
      </c>
      <c r="AR74" s="35">
        <v>0</v>
      </c>
      <c r="AS74" s="24">
        <v>0</v>
      </c>
      <c r="AT74" s="24">
        <v>0</v>
      </c>
      <c r="AU74" s="37">
        <v>0</v>
      </c>
      <c r="AV74" s="35">
        <v>8290.4</v>
      </c>
      <c r="AW74" s="35">
        <v>6194.1</v>
      </c>
      <c r="AX74" s="35">
        <v>6194.1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24">
        <v>0</v>
      </c>
      <c r="BF74" s="24">
        <v>0</v>
      </c>
      <c r="BG74" s="35">
        <v>0</v>
      </c>
      <c r="BH74" s="24">
        <v>0</v>
      </c>
      <c r="BI74" s="24">
        <v>0</v>
      </c>
      <c r="BJ74" s="35">
        <v>0</v>
      </c>
      <c r="BK74" s="21">
        <f aca="true" t="shared" si="69" ref="BK74:BK118">BO74+BR74+BU74+BX74</f>
        <v>1475</v>
      </c>
      <c r="BL74" s="21">
        <f aca="true" t="shared" si="70" ref="BL74:BL105">BP74+BS74+BV74+BY74</f>
        <v>958.75</v>
      </c>
      <c r="BM74" s="21">
        <f aca="true" t="shared" si="71" ref="BM74:BM105">BQ74+BT74+BW74+BZ74</f>
        <v>476.495</v>
      </c>
      <c r="BN74" s="25">
        <f aca="true" t="shared" si="72" ref="BN74:BN105">BM74/BL74*100</f>
        <v>49.69960886571056</v>
      </c>
      <c r="BO74" s="35">
        <v>1475</v>
      </c>
      <c r="BP74" s="35">
        <v>958.75</v>
      </c>
      <c r="BQ74" s="35">
        <v>476.495</v>
      </c>
      <c r="BR74" s="35">
        <v>0</v>
      </c>
      <c r="BS74" s="35">
        <v>0</v>
      </c>
      <c r="BT74" s="35">
        <v>0</v>
      </c>
      <c r="BU74" s="35">
        <v>0</v>
      </c>
      <c r="BV74" s="35">
        <v>0</v>
      </c>
      <c r="BW74" s="35">
        <v>0</v>
      </c>
      <c r="BX74" s="35">
        <v>0</v>
      </c>
      <c r="BY74" s="35">
        <v>0</v>
      </c>
      <c r="BZ74" s="35">
        <v>0</v>
      </c>
      <c r="CA74" s="35">
        <v>0</v>
      </c>
      <c r="CB74" s="35">
        <v>0</v>
      </c>
      <c r="CC74" s="35">
        <v>0</v>
      </c>
      <c r="CD74" s="35">
        <v>0</v>
      </c>
      <c r="CE74" s="35">
        <v>0</v>
      </c>
      <c r="CF74" s="35">
        <v>0</v>
      </c>
      <c r="CG74" s="35">
        <v>0</v>
      </c>
      <c r="CH74" s="35">
        <v>0</v>
      </c>
      <c r="CI74" s="35">
        <v>0</v>
      </c>
      <c r="CJ74" s="37"/>
      <c r="CK74" s="35">
        <v>0</v>
      </c>
      <c r="CL74" s="35">
        <v>0</v>
      </c>
      <c r="CM74" s="35">
        <v>0</v>
      </c>
      <c r="CN74" s="35">
        <v>0</v>
      </c>
      <c r="CO74" s="35">
        <v>0</v>
      </c>
      <c r="CP74" s="35">
        <v>0</v>
      </c>
      <c r="CQ74" s="35">
        <v>0</v>
      </c>
      <c r="CR74" s="35">
        <v>0</v>
      </c>
      <c r="CS74" s="35">
        <v>0</v>
      </c>
      <c r="CT74" s="35">
        <v>0</v>
      </c>
      <c r="CU74" s="35">
        <v>0</v>
      </c>
      <c r="CV74" s="35">
        <v>0</v>
      </c>
      <c r="CW74" s="35">
        <v>0</v>
      </c>
      <c r="CX74" s="35">
        <v>0</v>
      </c>
      <c r="CY74" s="35">
        <v>0</v>
      </c>
      <c r="CZ74" s="34">
        <v>0</v>
      </c>
      <c r="DA74" s="35">
        <v>0</v>
      </c>
      <c r="DB74" s="19">
        <f aca="true" t="shared" si="73" ref="DB74:DB105">V74+Z74+AD74+AH74+AL74+AP74+AS74+AV74+BB74+BE74+BH74+BO74+BR74+BU74+BX74+CA74+CD74+CG74+CK74+CN74+CQ74+CT74+CW74+AY74</f>
        <v>13715.5</v>
      </c>
      <c r="DC74" s="19">
        <f aca="true" t="shared" si="74" ref="DC74:DC105">W74+AA74+AE74+AI74+AM74+AQ74+AT74+AW74+BC74+BF74+BI74+BP74+BS74+BV74+BY74+CB74+CE74+CH74+CL74+CO74+CR74+CU74+CX74+AZ74</f>
        <v>9569.325</v>
      </c>
      <c r="DD74" s="19">
        <f aca="true" t="shared" si="75" ref="DD74:DD105">X74+AB74+AF74+AJ74+AN74+AR74+AU74+AX74+BD74+BG74+BJ74+BQ74+BT74+BW74+BZ74+CC74+CF74+CI74+CM74+CP74+CS74+CV74+CY74+BA74+DA74</f>
        <v>9101.219000000001</v>
      </c>
      <c r="DE74" s="35">
        <v>0</v>
      </c>
      <c r="DF74" s="35">
        <v>0</v>
      </c>
      <c r="DG74" s="35">
        <v>0</v>
      </c>
      <c r="DH74" s="35">
        <v>0</v>
      </c>
      <c r="DI74" s="35">
        <v>0</v>
      </c>
      <c r="DJ74" s="35">
        <v>0</v>
      </c>
      <c r="DK74" s="35">
        <v>0</v>
      </c>
      <c r="DL74" s="35">
        <v>0</v>
      </c>
      <c r="DM74" s="35">
        <v>0</v>
      </c>
      <c r="DN74" s="35">
        <v>0</v>
      </c>
      <c r="DO74" s="35">
        <v>0</v>
      </c>
      <c r="DP74" s="35">
        <v>0</v>
      </c>
      <c r="DQ74" s="35">
        <v>0</v>
      </c>
      <c r="DR74" s="35">
        <v>0</v>
      </c>
      <c r="DS74" s="35">
        <v>0</v>
      </c>
      <c r="DT74" s="35">
        <v>0</v>
      </c>
      <c r="DU74" s="35">
        <v>0</v>
      </c>
      <c r="DV74" s="35">
        <v>0</v>
      </c>
      <c r="DW74" s="37">
        <v>0</v>
      </c>
      <c r="DX74" s="26">
        <f aca="true" t="shared" si="76" ref="DX74:DX105">DE74+DH74+DK74+DN74+DQ74+DT74</f>
        <v>0</v>
      </c>
      <c r="DY74" s="26">
        <f aca="true" t="shared" si="77" ref="DY74:DY105">DF74+DI74+DL74+DO74+DR74+DU74</f>
        <v>0</v>
      </c>
      <c r="DZ74" s="26">
        <f aca="true" t="shared" si="78" ref="DZ74:DZ105">DG74+DJ74+DM74+DP74+DS74+DV74+DW74</f>
        <v>0</v>
      </c>
    </row>
    <row r="75" spans="2:130" ht="17.25">
      <c r="B75" s="28">
        <v>66</v>
      </c>
      <c r="C75" s="32" t="s">
        <v>124</v>
      </c>
      <c r="D75" s="46">
        <v>607.1642</v>
      </c>
      <c r="E75" s="43">
        <v>155.733</v>
      </c>
      <c r="F75" s="19">
        <f t="shared" si="55"/>
        <v>13715</v>
      </c>
      <c r="G75" s="19">
        <f t="shared" si="56"/>
        <v>9558.210000000001</v>
      </c>
      <c r="H75" s="19">
        <f t="shared" si="57"/>
        <v>9330.338</v>
      </c>
      <c r="I75" s="19">
        <f t="shared" si="58"/>
        <v>97.61595528869944</v>
      </c>
      <c r="J75" s="19">
        <f t="shared" si="59"/>
        <v>-2304</v>
      </c>
      <c r="K75" s="19">
        <f t="shared" si="60"/>
        <v>-6182.748</v>
      </c>
      <c r="L75" s="20">
        <v>11411</v>
      </c>
      <c r="M75" s="20">
        <v>3147.59</v>
      </c>
      <c r="N75" s="21">
        <f t="shared" si="61"/>
        <v>6578.9</v>
      </c>
      <c r="O75" s="21">
        <f t="shared" si="62"/>
        <v>4206.110000000001</v>
      </c>
      <c r="P75" s="21">
        <f t="shared" si="63"/>
        <v>3978.238</v>
      </c>
      <c r="Q75" s="21">
        <f aca="true" t="shared" si="79" ref="Q75:Q118">P75/O75*100</f>
        <v>94.58235757029652</v>
      </c>
      <c r="R75" s="22">
        <f t="shared" si="64"/>
        <v>495.4</v>
      </c>
      <c r="S75" s="22">
        <f t="shared" si="64"/>
        <v>322.01</v>
      </c>
      <c r="T75" s="22">
        <f t="shared" si="65"/>
        <v>174.828</v>
      </c>
      <c r="U75" s="23">
        <f t="shared" si="54"/>
        <v>54.29272382845254</v>
      </c>
      <c r="V75" s="35">
        <v>495.4</v>
      </c>
      <c r="W75" s="35">
        <v>322.01</v>
      </c>
      <c r="X75" s="35">
        <v>174.828</v>
      </c>
      <c r="Y75" s="35">
        <f t="shared" si="66"/>
        <v>54.29272382845254</v>
      </c>
      <c r="Z75" s="34">
        <v>1473.5</v>
      </c>
      <c r="AA75" s="35">
        <v>884.1</v>
      </c>
      <c r="AB75" s="35">
        <v>954.96</v>
      </c>
      <c r="AC75" s="24">
        <f aca="true" t="shared" si="80" ref="AC75:AC118">AB75/AA75*100</f>
        <v>108.0149304377333</v>
      </c>
      <c r="AD75" s="35">
        <v>0</v>
      </c>
      <c r="AE75" s="35">
        <v>0</v>
      </c>
      <c r="AF75" s="35">
        <v>0</v>
      </c>
      <c r="AG75" s="24" t="e">
        <f t="shared" si="67"/>
        <v>#DIV/0!</v>
      </c>
      <c r="AH75" s="35">
        <v>0</v>
      </c>
      <c r="AI75" s="35">
        <v>0</v>
      </c>
      <c r="AJ75" s="35">
        <v>150</v>
      </c>
      <c r="AK75" s="24" t="e">
        <f t="shared" si="68"/>
        <v>#DIV/0!</v>
      </c>
      <c r="AL75" s="35">
        <v>0</v>
      </c>
      <c r="AM75" s="35">
        <v>0</v>
      </c>
      <c r="AN75" s="35">
        <v>0</v>
      </c>
      <c r="AO75" s="24" t="e">
        <f aca="true" t="shared" si="81" ref="AO75:AO118">AN75/AM75*100</f>
        <v>#DIV/0!</v>
      </c>
      <c r="AP75" s="35">
        <v>0</v>
      </c>
      <c r="AQ75" s="37">
        <v>0</v>
      </c>
      <c r="AR75" s="35">
        <v>0</v>
      </c>
      <c r="AS75" s="24">
        <v>0</v>
      </c>
      <c r="AT75" s="24">
        <v>0</v>
      </c>
      <c r="AU75" s="37">
        <v>0</v>
      </c>
      <c r="AV75" s="35">
        <v>7136.1</v>
      </c>
      <c r="AW75" s="35">
        <v>5352.1</v>
      </c>
      <c r="AX75" s="35">
        <v>5352.1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24">
        <v>0</v>
      </c>
      <c r="BF75" s="24">
        <v>0</v>
      </c>
      <c r="BG75" s="35">
        <v>0</v>
      </c>
      <c r="BH75" s="24">
        <v>0</v>
      </c>
      <c r="BI75" s="24">
        <v>0</v>
      </c>
      <c r="BJ75" s="35">
        <v>0</v>
      </c>
      <c r="BK75" s="21">
        <f t="shared" si="69"/>
        <v>4600</v>
      </c>
      <c r="BL75" s="21">
        <f t="shared" si="70"/>
        <v>2990</v>
      </c>
      <c r="BM75" s="21">
        <f t="shared" si="71"/>
        <v>2498.45</v>
      </c>
      <c r="BN75" s="25">
        <f t="shared" si="72"/>
        <v>83.56020066889631</v>
      </c>
      <c r="BO75" s="35">
        <v>4600</v>
      </c>
      <c r="BP75" s="35">
        <v>2990</v>
      </c>
      <c r="BQ75" s="35">
        <v>2498.45</v>
      </c>
      <c r="BR75" s="35">
        <v>0</v>
      </c>
      <c r="BS75" s="35">
        <v>0</v>
      </c>
      <c r="BT75" s="35">
        <v>0</v>
      </c>
      <c r="BU75" s="35">
        <v>0</v>
      </c>
      <c r="BV75" s="35">
        <v>0</v>
      </c>
      <c r="BW75" s="35">
        <v>0</v>
      </c>
      <c r="BX75" s="35">
        <v>0</v>
      </c>
      <c r="BY75" s="35">
        <v>0</v>
      </c>
      <c r="BZ75" s="35">
        <v>0</v>
      </c>
      <c r="CA75" s="35">
        <v>0</v>
      </c>
      <c r="CB75" s="35">
        <v>0</v>
      </c>
      <c r="CC75" s="35">
        <v>0</v>
      </c>
      <c r="CD75" s="35">
        <v>0</v>
      </c>
      <c r="CE75" s="35">
        <v>0</v>
      </c>
      <c r="CF75" s="35">
        <v>0</v>
      </c>
      <c r="CG75" s="35">
        <v>0</v>
      </c>
      <c r="CH75" s="35">
        <v>0</v>
      </c>
      <c r="CI75" s="35">
        <v>0</v>
      </c>
      <c r="CJ75" s="37"/>
      <c r="CK75" s="35">
        <v>0</v>
      </c>
      <c r="CL75" s="35">
        <v>0</v>
      </c>
      <c r="CM75" s="35">
        <v>0</v>
      </c>
      <c r="CN75" s="35">
        <v>0</v>
      </c>
      <c r="CO75" s="35">
        <v>0</v>
      </c>
      <c r="CP75" s="35">
        <v>0</v>
      </c>
      <c r="CQ75" s="35">
        <v>0</v>
      </c>
      <c r="CR75" s="35">
        <v>0</v>
      </c>
      <c r="CS75" s="35">
        <v>0</v>
      </c>
      <c r="CT75" s="35">
        <v>0</v>
      </c>
      <c r="CU75" s="35">
        <v>0</v>
      </c>
      <c r="CV75" s="35">
        <v>0</v>
      </c>
      <c r="CW75" s="35">
        <v>10</v>
      </c>
      <c r="CX75" s="35">
        <v>10</v>
      </c>
      <c r="CY75" s="35">
        <v>200</v>
      </c>
      <c r="CZ75" s="34">
        <v>0</v>
      </c>
      <c r="DA75" s="35">
        <v>0</v>
      </c>
      <c r="DB75" s="19">
        <f t="shared" si="73"/>
        <v>13715</v>
      </c>
      <c r="DC75" s="19">
        <f t="shared" si="74"/>
        <v>9558.210000000001</v>
      </c>
      <c r="DD75" s="19">
        <f t="shared" si="75"/>
        <v>9330.338</v>
      </c>
      <c r="DE75" s="35">
        <v>0</v>
      </c>
      <c r="DF75" s="35">
        <v>0</v>
      </c>
      <c r="DG75" s="35">
        <v>0</v>
      </c>
      <c r="DH75" s="35">
        <v>0</v>
      </c>
      <c r="DI75" s="35">
        <v>0</v>
      </c>
      <c r="DJ75" s="35">
        <v>0</v>
      </c>
      <c r="DK75" s="35">
        <v>0</v>
      </c>
      <c r="DL75" s="35">
        <v>0</v>
      </c>
      <c r="DM75" s="35">
        <v>0</v>
      </c>
      <c r="DN75" s="35">
        <v>0</v>
      </c>
      <c r="DO75" s="35">
        <v>0</v>
      </c>
      <c r="DP75" s="35">
        <v>0</v>
      </c>
      <c r="DQ75" s="35">
        <v>0</v>
      </c>
      <c r="DR75" s="35">
        <v>0</v>
      </c>
      <c r="DS75" s="35">
        <v>0</v>
      </c>
      <c r="DT75" s="35">
        <v>0</v>
      </c>
      <c r="DU75" s="35">
        <v>0</v>
      </c>
      <c r="DV75" s="35">
        <v>0</v>
      </c>
      <c r="DW75" s="37">
        <v>0</v>
      </c>
      <c r="DX75" s="26">
        <f t="shared" si="76"/>
        <v>0</v>
      </c>
      <c r="DY75" s="26">
        <f t="shared" si="77"/>
        <v>0</v>
      </c>
      <c r="DZ75" s="26">
        <f t="shared" si="78"/>
        <v>0</v>
      </c>
    </row>
    <row r="76" spans="2:130" ht="17.25">
      <c r="B76" s="28">
        <v>67</v>
      </c>
      <c r="C76" s="32" t="s">
        <v>125</v>
      </c>
      <c r="D76" s="46">
        <v>8155.4468</v>
      </c>
      <c r="E76" s="43">
        <v>867.693</v>
      </c>
      <c r="F76" s="19">
        <f t="shared" si="55"/>
        <v>42834.65</v>
      </c>
      <c r="G76" s="19">
        <f t="shared" si="56"/>
        <v>30205.645000000004</v>
      </c>
      <c r="H76" s="19">
        <f t="shared" si="57"/>
        <v>29143.642</v>
      </c>
      <c r="I76" s="19">
        <f t="shared" si="58"/>
        <v>96.48409097041298</v>
      </c>
      <c r="J76" s="19">
        <f t="shared" si="59"/>
        <v>-10284.650000000001</v>
      </c>
      <c r="K76" s="19">
        <f t="shared" si="60"/>
        <v>-19253.117</v>
      </c>
      <c r="L76" s="27">
        <v>32550</v>
      </c>
      <c r="M76" s="27">
        <v>9890.525</v>
      </c>
      <c r="N76" s="21">
        <f t="shared" si="61"/>
        <v>10371.449999999999</v>
      </c>
      <c r="O76" s="21">
        <f t="shared" si="62"/>
        <v>6627.745</v>
      </c>
      <c r="P76" s="21">
        <f t="shared" si="63"/>
        <v>5565.742</v>
      </c>
      <c r="Q76" s="21">
        <f t="shared" si="79"/>
        <v>83.97640524793879</v>
      </c>
      <c r="R76" s="22">
        <f t="shared" si="64"/>
        <v>2347.7</v>
      </c>
      <c r="S76" s="22">
        <f t="shared" si="64"/>
        <v>1526.005</v>
      </c>
      <c r="T76" s="22">
        <f t="shared" si="65"/>
        <v>1229.417</v>
      </c>
      <c r="U76" s="23">
        <f t="shared" si="54"/>
        <v>80.56441492655658</v>
      </c>
      <c r="V76" s="35">
        <v>2347.7</v>
      </c>
      <c r="W76" s="35">
        <v>1526.005</v>
      </c>
      <c r="X76" s="35">
        <v>1229.417</v>
      </c>
      <c r="Y76" s="35">
        <f t="shared" si="66"/>
        <v>80.56441492655658</v>
      </c>
      <c r="Z76" s="34">
        <v>6976.4</v>
      </c>
      <c r="AA76" s="35">
        <v>4185.84</v>
      </c>
      <c r="AB76" s="35">
        <v>3263.486</v>
      </c>
      <c r="AC76" s="24">
        <f t="shared" si="80"/>
        <v>77.9649007128796</v>
      </c>
      <c r="AD76" s="35">
        <v>0</v>
      </c>
      <c r="AE76" s="35">
        <v>0</v>
      </c>
      <c r="AF76" s="35">
        <v>0</v>
      </c>
      <c r="AG76" s="24" t="e">
        <f t="shared" si="67"/>
        <v>#DIV/0!</v>
      </c>
      <c r="AH76" s="35">
        <v>162</v>
      </c>
      <c r="AI76" s="35">
        <v>121.5</v>
      </c>
      <c r="AJ76" s="35">
        <v>120</v>
      </c>
      <c r="AK76" s="24">
        <f t="shared" si="68"/>
        <v>98.76543209876543</v>
      </c>
      <c r="AL76" s="35">
        <v>0</v>
      </c>
      <c r="AM76" s="35">
        <v>0</v>
      </c>
      <c r="AN76" s="35">
        <v>0</v>
      </c>
      <c r="AO76" s="24" t="e">
        <f t="shared" si="81"/>
        <v>#DIV/0!</v>
      </c>
      <c r="AP76" s="35">
        <v>0</v>
      </c>
      <c r="AQ76" s="37">
        <v>0</v>
      </c>
      <c r="AR76" s="35">
        <v>0</v>
      </c>
      <c r="AS76" s="24">
        <v>0</v>
      </c>
      <c r="AT76" s="24">
        <v>0</v>
      </c>
      <c r="AU76" s="37">
        <v>0</v>
      </c>
      <c r="AV76" s="35">
        <v>25511.9</v>
      </c>
      <c r="AW76" s="35">
        <v>23577.9</v>
      </c>
      <c r="AX76" s="35">
        <v>23577.9</v>
      </c>
      <c r="AY76" s="35">
        <v>0</v>
      </c>
      <c r="AZ76" s="35">
        <v>0</v>
      </c>
      <c r="BA76" s="35">
        <v>0</v>
      </c>
      <c r="BB76" s="35">
        <v>6951.3</v>
      </c>
      <c r="BC76" s="35">
        <v>0</v>
      </c>
      <c r="BD76" s="35">
        <v>0</v>
      </c>
      <c r="BE76" s="24">
        <v>0</v>
      </c>
      <c r="BF76" s="24">
        <v>0</v>
      </c>
      <c r="BG76" s="35">
        <v>0</v>
      </c>
      <c r="BH76" s="24">
        <v>0</v>
      </c>
      <c r="BI76" s="24">
        <v>0</v>
      </c>
      <c r="BJ76" s="35">
        <v>0</v>
      </c>
      <c r="BK76" s="21">
        <f t="shared" si="69"/>
        <v>260</v>
      </c>
      <c r="BL76" s="21">
        <f t="shared" si="70"/>
        <v>169</v>
      </c>
      <c r="BM76" s="21">
        <f t="shared" si="71"/>
        <v>14.814</v>
      </c>
      <c r="BN76" s="25">
        <f t="shared" si="72"/>
        <v>8.76568047337278</v>
      </c>
      <c r="BO76" s="35">
        <v>260</v>
      </c>
      <c r="BP76" s="35">
        <v>169</v>
      </c>
      <c r="BQ76" s="35">
        <v>14.814</v>
      </c>
      <c r="BR76" s="35">
        <v>0</v>
      </c>
      <c r="BS76" s="35">
        <v>0</v>
      </c>
      <c r="BT76" s="35">
        <v>0</v>
      </c>
      <c r="BU76" s="35">
        <v>0</v>
      </c>
      <c r="BV76" s="35">
        <v>0</v>
      </c>
      <c r="BW76" s="35">
        <v>0</v>
      </c>
      <c r="BX76" s="35">
        <v>0</v>
      </c>
      <c r="BY76" s="35">
        <v>0</v>
      </c>
      <c r="BZ76" s="35">
        <v>0</v>
      </c>
      <c r="CA76" s="35">
        <v>0</v>
      </c>
      <c r="CB76" s="35">
        <v>0</v>
      </c>
      <c r="CC76" s="35">
        <v>0</v>
      </c>
      <c r="CD76" s="35">
        <v>0</v>
      </c>
      <c r="CE76" s="35">
        <v>0</v>
      </c>
      <c r="CF76" s="35">
        <v>0</v>
      </c>
      <c r="CG76" s="35">
        <v>0</v>
      </c>
      <c r="CH76" s="35">
        <v>0</v>
      </c>
      <c r="CI76" s="35">
        <v>0</v>
      </c>
      <c r="CJ76" s="38"/>
      <c r="CK76" s="35">
        <v>0</v>
      </c>
      <c r="CL76" s="35">
        <v>0</v>
      </c>
      <c r="CM76" s="35">
        <v>0</v>
      </c>
      <c r="CN76" s="35">
        <v>0</v>
      </c>
      <c r="CO76" s="35">
        <v>0</v>
      </c>
      <c r="CP76" s="35">
        <v>0</v>
      </c>
      <c r="CQ76" s="35">
        <v>0</v>
      </c>
      <c r="CR76" s="35">
        <v>0</v>
      </c>
      <c r="CS76" s="35">
        <v>0</v>
      </c>
      <c r="CT76" s="35">
        <v>0</v>
      </c>
      <c r="CU76" s="35">
        <v>0</v>
      </c>
      <c r="CV76" s="35">
        <v>0</v>
      </c>
      <c r="CW76" s="35">
        <v>625.35</v>
      </c>
      <c r="CX76" s="35">
        <v>625.4</v>
      </c>
      <c r="CY76" s="35">
        <v>938.025</v>
      </c>
      <c r="CZ76" s="34">
        <v>0</v>
      </c>
      <c r="DA76" s="35">
        <v>0</v>
      </c>
      <c r="DB76" s="19">
        <f t="shared" si="73"/>
        <v>42834.65</v>
      </c>
      <c r="DC76" s="19">
        <f t="shared" si="74"/>
        <v>30205.645000000004</v>
      </c>
      <c r="DD76" s="19">
        <f t="shared" si="75"/>
        <v>29143.642</v>
      </c>
      <c r="DE76" s="35">
        <v>0</v>
      </c>
      <c r="DF76" s="35">
        <v>0</v>
      </c>
      <c r="DG76" s="35">
        <v>0</v>
      </c>
      <c r="DH76" s="35">
        <v>0</v>
      </c>
      <c r="DI76" s="35">
        <v>0</v>
      </c>
      <c r="DJ76" s="35">
        <v>0</v>
      </c>
      <c r="DK76" s="35">
        <v>0</v>
      </c>
      <c r="DL76" s="35">
        <v>0</v>
      </c>
      <c r="DM76" s="35">
        <v>0</v>
      </c>
      <c r="DN76" s="35">
        <v>0</v>
      </c>
      <c r="DO76" s="35">
        <v>0</v>
      </c>
      <c r="DP76" s="35">
        <v>0</v>
      </c>
      <c r="DQ76" s="35">
        <v>0</v>
      </c>
      <c r="DR76" s="35">
        <v>0</v>
      </c>
      <c r="DS76" s="35">
        <v>0</v>
      </c>
      <c r="DT76" s="35">
        <v>0</v>
      </c>
      <c r="DU76" s="35">
        <v>0</v>
      </c>
      <c r="DV76" s="35">
        <v>0</v>
      </c>
      <c r="DW76" s="38">
        <v>0</v>
      </c>
      <c r="DX76" s="26">
        <f t="shared" si="76"/>
        <v>0</v>
      </c>
      <c r="DY76" s="26">
        <f t="shared" si="77"/>
        <v>0</v>
      </c>
      <c r="DZ76" s="26">
        <f t="shared" si="78"/>
        <v>0</v>
      </c>
    </row>
    <row r="77" spans="2:130" ht="17.25">
      <c r="B77" s="28">
        <v>68</v>
      </c>
      <c r="C77" s="32" t="s">
        <v>126</v>
      </c>
      <c r="D77" s="46">
        <v>29.0553</v>
      </c>
      <c r="E77" s="43">
        <v>0</v>
      </c>
      <c r="F77" s="19">
        <f t="shared" si="55"/>
        <v>15316</v>
      </c>
      <c r="G77" s="19">
        <f t="shared" si="56"/>
        <v>10857.72</v>
      </c>
      <c r="H77" s="19">
        <f t="shared" si="57"/>
        <v>10371.519999999999</v>
      </c>
      <c r="I77" s="19">
        <f t="shared" si="58"/>
        <v>95.5220801420556</v>
      </c>
      <c r="J77" s="19">
        <f t="shared" si="59"/>
        <v>-3858.1000000000004</v>
      </c>
      <c r="K77" s="19">
        <f t="shared" si="60"/>
        <v>-6867.085999999998</v>
      </c>
      <c r="L77" s="27">
        <v>11457.9</v>
      </c>
      <c r="M77" s="27">
        <v>3504.434</v>
      </c>
      <c r="N77" s="21">
        <f t="shared" si="61"/>
        <v>4607.5</v>
      </c>
      <c r="O77" s="21">
        <f t="shared" si="62"/>
        <v>2494.82</v>
      </c>
      <c r="P77" s="21">
        <f t="shared" si="63"/>
        <v>2008.6200000000001</v>
      </c>
      <c r="Q77" s="21">
        <f t="shared" si="79"/>
        <v>80.51162007679913</v>
      </c>
      <c r="R77" s="22">
        <f t="shared" si="64"/>
        <v>716.4</v>
      </c>
      <c r="S77" s="22">
        <f t="shared" si="64"/>
        <v>465.66</v>
      </c>
      <c r="T77" s="22">
        <f t="shared" si="65"/>
        <v>290.764</v>
      </c>
      <c r="U77" s="23">
        <f t="shared" si="54"/>
        <v>62.44126615985912</v>
      </c>
      <c r="V77" s="35">
        <v>716.4</v>
      </c>
      <c r="W77" s="35">
        <v>465.66</v>
      </c>
      <c r="X77" s="35">
        <v>290.764</v>
      </c>
      <c r="Y77" s="35">
        <f t="shared" si="66"/>
        <v>62.44126615985912</v>
      </c>
      <c r="Z77" s="34">
        <v>2261.1</v>
      </c>
      <c r="AA77" s="35">
        <v>1356.66</v>
      </c>
      <c r="AB77" s="35">
        <v>1553.08</v>
      </c>
      <c r="AC77" s="24">
        <f t="shared" si="80"/>
        <v>114.47820382409742</v>
      </c>
      <c r="AD77" s="35">
        <v>0</v>
      </c>
      <c r="AE77" s="35">
        <v>0</v>
      </c>
      <c r="AF77" s="35">
        <v>0</v>
      </c>
      <c r="AG77" s="24" t="e">
        <f t="shared" si="67"/>
        <v>#DIV/0!</v>
      </c>
      <c r="AH77" s="35">
        <v>30</v>
      </c>
      <c r="AI77" s="35">
        <v>22.5</v>
      </c>
      <c r="AJ77" s="35">
        <v>10</v>
      </c>
      <c r="AK77" s="24">
        <f t="shared" si="68"/>
        <v>44.44444444444444</v>
      </c>
      <c r="AL77" s="35">
        <v>0</v>
      </c>
      <c r="AM77" s="35">
        <v>0</v>
      </c>
      <c r="AN77" s="35">
        <v>0</v>
      </c>
      <c r="AO77" s="24" t="e">
        <f t="shared" si="81"/>
        <v>#DIV/0!</v>
      </c>
      <c r="AP77" s="35">
        <v>0</v>
      </c>
      <c r="AQ77" s="37">
        <v>0</v>
      </c>
      <c r="AR77" s="35">
        <v>0</v>
      </c>
      <c r="AS77" s="24">
        <v>0</v>
      </c>
      <c r="AT77" s="24">
        <v>0</v>
      </c>
      <c r="AU77" s="37">
        <v>0</v>
      </c>
      <c r="AV77" s="35">
        <v>10443.9</v>
      </c>
      <c r="AW77" s="35">
        <v>8362.9</v>
      </c>
      <c r="AX77" s="35">
        <v>8362.9</v>
      </c>
      <c r="AY77" s="35">
        <v>0</v>
      </c>
      <c r="AZ77" s="35">
        <v>0</v>
      </c>
      <c r="BA77" s="35">
        <v>0</v>
      </c>
      <c r="BB77" s="35">
        <v>264.6</v>
      </c>
      <c r="BC77" s="35">
        <v>0</v>
      </c>
      <c r="BD77" s="35">
        <v>0</v>
      </c>
      <c r="BE77" s="24">
        <v>0</v>
      </c>
      <c r="BF77" s="24">
        <v>0</v>
      </c>
      <c r="BG77" s="35">
        <v>0</v>
      </c>
      <c r="BH77" s="24">
        <v>0</v>
      </c>
      <c r="BI77" s="24">
        <v>0</v>
      </c>
      <c r="BJ77" s="35">
        <v>0</v>
      </c>
      <c r="BK77" s="21">
        <f t="shared" si="69"/>
        <v>300</v>
      </c>
      <c r="BL77" s="21">
        <f t="shared" si="70"/>
        <v>195</v>
      </c>
      <c r="BM77" s="21">
        <f t="shared" si="71"/>
        <v>154.776</v>
      </c>
      <c r="BN77" s="25">
        <f t="shared" si="72"/>
        <v>79.3723076923077</v>
      </c>
      <c r="BO77" s="35">
        <v>300</v>
      </c>
      <c r="BP77" s="35">
        <v>195</v>
      </c>
      <c r="BQ77" s="35">
        <v>154.776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5">
        <v>0</v>
      </c>
      <c r="BZ77" s="35">
        <v>0</v>
      </c>
      <c r="CA77" s="35">
        <v>0</v>
      </c>
      <c r="CB77" s="35">
        <v>0</v>
      </c>
      <c r="CC77" s="35">
        <v>0</v>
      </c>
      <c r="CD77" s="35">
        <v>0</v>
      </c>
      <c r="CE77" s="35">
        <v>0</v>
      </c>
      <c r="CF77" s="35">
        <v>0</v>
      </c>
      <c r="CG77" s="35">
        <v>0</v>
      </c>
      <c r="CH77" s="35">
        <v>0</v>
      </c>
      <c r="CI77" s="35">
        <v>0</v>
      </c>
      <c r="CJ77" s="38"/>
      <c r="CK77" s="35">
        <v>0</v>
      </c>
      <c r="CL77" s="35">
        <v>0</v>
      </c>
      <c r="CM77" s="35">
        <v>0</v>
      </c>
      <c r="CN77" s="35">
        <v>0</v>
      </c>
      <c r="CO77" s="35">
        <v>0</v>
      </c>
      <c r="CP77" s="35">
        <v>0</v>
      </c>
      <c r="CQ77" s="35">
        <v>0</v>
      </c>
      <c r="CR77" s="35">
        <v>0</v>
      </c>
      <c r="CS77" s="35">
        <v>0</v>
      </c>
      <c r="CT77" s="35">
        <v>0</v>
      </c>
      <c r="CU77" s="35">
        <v>0</v>
      </c>
      <c r="CV77" s="35">
        <v>0</v>
      </c>
      <c r="CW77" s="35">
        <v>1300</v>
      </c>
      <c r="CX77" s="35">
        <v>455</v>
      </c>
      <c r="CY77" s="35">
        <v>0</v>
      </c>
      <c r="CZ77" s="34">
        <v>0</v>
      </c>
      <c r="DA77" s="35">
        <v>0</v>
      </c>
      <c r="DB77" s="19">
        <f t="shared" si="73"/>
        <v>15316</v>
      </c>
      <c r="DC77" s="19">
        <f t="shared" si="74"/>
        <v>10857.72</v>
      </c>
      <c r="DD77" s="19">
        <f t="shared" si="75"/>
        <v>10371.519999999999</v>
      </c>
      <c r="DE77" s="35">
        <v>0</v>
      </c>
      <c r="DF77" s="35">
        <v>0</v>
      </c>
      <c r="DG77" s="35">
        <v>0</v>
      </c>
      <c r="DH77" s="35">
        <v>0</v>
      </c>
      <c r="DI77" s="35">
        <v>0</v>
      </c>
      <c r="DJ77" s="35">
        <v>0</v>
      </c>
      <c r="DK77" s="35">
        <v>0</v>
      </c>
      <c r="DL77" s="35">
        <v>0</v>
      </c>
      <c r="DM77" s="35">
        <v>0</v>
      </c>
      <c r="DN77" s="35">
        <v>0</v>
      </c>
      <c r="DO77" s="35">
        <v>0</v>
      </c>
      <c r="DP77" s="35">
        <v>0</v>
      </c>
      <c r="DQ77" s="35">
        <v>0</v>
      </c>
      <c r="DR77" s="35">
        <v>0</v>
      </c>
      <c r="DS77" s="35">
        <v>0</v>
      </c>
      <c r="DT77" s="35">
        <v>0</v>
      </c>
      <c r="DU77" s="35">
        <v>0</v>
      </c>
      <c r="DV77" s="35">
        <v>0</v>
      </c>
      <c r="DW77" s="38">
        <v>0</v>
      </c>
      <c r="DX77" s="26">
        <f t="shared" si="76"/>
        <v>0</v>
      </c>
      <c r="DY77" s="26">
        <f t="shared" si="77"/>
        <v>0</v>
      </c>
      <c r="DZ77" s="26">
        <f t="shared" si="78"/>
        <v>0</v>
      </c>
    </row>
    <row r="78" spans="2:130" ht="17.25">
      <c r="B78" s="28">
        <v>69</v>
      </c>
      <c r="C78" s="32" t="s">
        <v>127</v>
      </c>
      <c r="D78" s="46">
        <v>2.9</v>
      </c>
      <c r="E78" s="43">
        <v>42.59</v>
      </c>
      <c r="F78" s="19">
        <f t="shared" si="55"/>
        <v>4489.2</v>
      </c>
      <c r="G78" s="19">
        <f t="shared" si="56"/>
        <v>3246.14</v>
      </c>
      <c r="H78" s="19">
        <f t="shared" si="57"/>
        <v>3351.426</v>
      </c>
      <c r="I78" s="19">
        <f t="shared" si="58"/>
        <v>103.24342141743732</v>
      </c>
      <c r="J78" s="19">
        <f t="shared" si="59"/>
        <v>394.60000000000036</v>
      </c>
      <c r="K78" s="19">
        <f t="shared" si="60"/>
        <v>-1888.0259999999998</v>
      </c>
      <c r="L78" s="27">
        <v>4883.8</v>
      </c>
      <c r="M78" s="27">
        <v>1463.4</v>
      </c>
      <c r="N78" s="21">
        <f t="shared" si="61"/>
        <v>800.6</v>
      </c>
      <c r="O78" s="21">
        <f t="shared" si="62"/>
        <v>511.14</v>
      </c>
      <c r="P78" s="21">
        <f t="shared" si="63"/>
        <v>616.4259999999999</v>
      </c>
      <c r="Q78" s="21">
        <f t="shared" si="79"/>
        <v>120.59827053253511</v>
      </c>
      <c r="R78" s="22">
        <f t="shared" si="64"/>
        <v>168.1</v>
      </c>
      <c r="S78" s="22">
        <f t="shared" si="64"/>
        <v>109.265</v>
      </c>
      <c r="T78" s="22">
        <f t="shared" si="65"/>
        <v>143.926</v>
      </c>
      <c r="U78" s="23">
        <f t="shared" si="54"/>
        <v>131.7219603715737</v>
      </c>
      <c r="V78" s="35">
        <v>168.1</v>
      </c>
      <c r="W78" s="35">
        <v>109.265</v>
      </c>
      <c r="X78" s="35">
        <v>143.926</v>
      </c>
      <c r="Y78" s="35">
        <f t="shared" si="66"/>
        <v>131.7219603715737</v>
      </c>
      <c r="Z78" s="34">
        <v>185</v>
      </c>
      <c r="AA78" s="35">
        <v>111</v>
      </c>
      <c r="AB78" s="35">
        <v>137.5</v>
      </c>
      <c r="AC78" s="24">
        <f t="shared" si="80"/>
        <v>123.87387387387388</v>
      </c>
      <c r="AD78" s="35">
        <v>0</v>
      </c>
      <c r="AE78" s="35">
        <v>0</v>
      </c>
      <c r="AF78" s="35">
        <v>0</v>
      </c>
      <c r="AG78" s="24" t="e">
        <f t="shared" si="67"/>
        <v>#DIV/0!</v>
      </c>
      <c r="AH78" s="35">
        <v>0</v>
      </c>
      <c r="AI78" s="35">
        <v>0</v>
      </c>
      <c r="AJ78" s="35">
        <v>0</v>
      </c>
      <c r="AK78" s="24" t="e">
        <f t="shared" si="68"/>
        <v>#DIV/0!</v>
      </c>
      <c r="AL78" s="35">
        <v>0</v>
      </c>
      <c r="AM78" s="35">
        <v>0</v>
      </c>
      <c r="AN78" s="35">
        <v>0</v>
      </c>
      <c r="AO78" s="24" t="e">
        <f t="shared" si="81"/>
        <v>#DIV/0!</v>
      </c>
      <c r="AP78" s="35">
        <v>0</v>
      </c>
      <c r="AQ78" s="37">
        <v>0</v>
      </c>
      <c r="AR78" s="35">
        <v>0</v>
      </c>
      <c r="AS78" s="24">
        <v>0</v>
      </c>
      <c r="AT78" s="24">
        <v>0</v>
      </c>
      <c r="AU78" s="37">
        <v>0</v>
      </c>
      <c r="AV78" s="35">
        <v>3500</v>
      </c>
      <c r="AW78" s="35">
        <v>2735</v>
      </c>
      <c r="AX78" s="35">
        <v>2735</v>
      </c>
      <c r="AY78" s="35">
        <v>0</v>
      </c>
      <c r="AZ78" s="35">
        <v>0</v>
      </c>
      <c r="BA78" s="35">
        <v>0</v>
      </c>
      <c r="BB78" s="35">
        <v>188.6</v>
      </c>
      <c r="BC78" s="35">
        <v>0</v>
      </c>
      <c r="BD78" s="35">
        <v>0</v>
      </c>
      <c r="BE78" s="24">
        <v>0</v>
      </c>
      <c r="BF78" s="24">
        <v>0</v>
      </c>
      <c r="BG78" s="35">
        <v>0</v>
      </c>
      <c r="BH78" s="24">
        <v>0</v>
      </c>
      <c r="BI78" s="24">
        <v>0</v>
      </c>
      <c r="BJ78" s="35">
        <v>0</v>
      </c>
      <c r="BK78" s="21">
        <f t="shared" si="69"/>
        <v>447.5</v>
      </c>
      <c r="BL78" s="21">
        <f t="shared" si="70"/>
        <v>290.875</v>
      </c>
      <c r="BM78" s="21">
        <f t="shared" si="71"/>
        <v>335</v>
      </c>
      <c r="BN78" s="25">
        <f t="shared" si="72"/>
        <v>115.16974645466264</v>
      </c>
      <c r="BO78" s="35">
        <v>447.5</v>
      </c>
      <c r="BP78" s="35">
        <v>290.875</v>
      </c>
      <c r="BQ78" s="35">
        <v>335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8"/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0</v>
      </c>
      <c r="CV78" s="35">
        <v>0</v>
      </c>
      <c r="CW78" s="35">
        <v>0</v>
      </c>
      <c r="CX78" s="35">
        <v>0</v>
      </c>
      <c r="CY78" s="35">
        <v>0</v>
      </c>
      <c r="CZ78" s="34">
        <v>0</v>
      </c>
      <c r="DA78" s="35">
        <v>0</v>
      </c>
      <c r="DB78" s="19">
        <f t="shared" si="73"/>
        <v>4489.2</v>
      </c>
      <c r="DC78" s="19">
        <f t="shared" si="74"/>
        <v>3246.14</v>
      </c>
      <c r="DD78" s="19">
        <f t="shared" si="75"/>
        <v>3351.426</v>
      </c>
      <c r="DE78" s="35">
        <v>0</v>
      </c>
      <c r="DF78" s="35">
        <v>0</v>
      </c>
      <c r="DG78" s="35">
        <v>0</v>
      </c>
      <c r="DH78" s="35">
        <v>0</v>
      </c>
      <c r="DI78" s="35">
        <v>0</v>
      </c>
      <c r="DJ78" s="35">
        <v>0</v>
      </c>
      <c r="DK78" s="35">
        <v>0</v>
      </c>
      <c r="DL78" s="35">
        <v>0</v>
      </c>
      <c r="DM78" s="35">
        <v>0</v>
      </c>
      <c r="DN78" s="35">
        <v>0</v>
      </c>
      <c r="DO78" s="35">
        <v>0</v>
      </c>
      <c r="DP78" s="35">
        <v>0</v>
      </c>
      <c r="DQ78" s="35">
        <v>0</v>
      </c>
      <c r="DR78" s="35">
        <v>0</v>
      </c>
      <c r="DS78" s="35">
        <v>0</v>
      </c>
      <c r="DT78" s="35">
        <v>0</v>
      </c>
      <c r="DU78" s="35">
        <v>0</v>
      </c>
      <c r="DV78" s="35">
        <v>0</v>
      </c>
      <c r="DW78" s="38">
        <v>0</v>
      </c>
      <c r="DX78" s="26">
        <f t="shared" si="76"/>
        <v>0</v>
      </c>
      <c r="DY78" s="26">
        <f t="shared" si="77"/>
        <v>0</v>
      </c>
      <c r="DZ78" s="26">
        <f t="shared" si="78"/>
        <v>0</v>
      </c>
    </row>
    <row r="79" spans="2:130" ht="17.25">
      <c r="B79" s="28">
        <v>70</v>
      </c>
      <c r="C79" s="32" t="s">
        <v>128</v>
      </c>
      <c r="D79" s="46">
        <v>1787.8684</v>
      </c>
      <c r="E79" s="43">
        <v>178.839</v>
      </c>
      <c r="F79" s="19">
        <f t="shared" si="55"/>
        <v>6247.5</v>
      </c>
      <c r="G79" s="19">
        <f t="shared" si="56"/>
        <v>4314.195</v>
      </c>
      <c r="H79" s="19">
        <f t="shared" si="57"/>
        <v>4277.419</v>
      </c>
      <c r="I79" s="19">
        <f t="shared" si="58"/>
        <v>99.1475582350821</v>
      </c>
      <c r="J79" s="19">
        <f t="shared" si="59"/>
        <v>-1367.1000000000004</v>
      </c>
      <c r="K79" s="19">
        <f t="shared" si="60"/>
        <v>-2483.912</v>
      </c>
      <c r="L79" s="27">
        <v>4880.4</v>
      </c>
      <c r="M79" s="27">
        <v>1793.507</v>
      </c>
      <c r="N79" s="21">
        <f t="shared" si="61"/>
        <v>1571.4</v>
      </c>
      <c r="O79" s="21">
        <f t="shared" si="62"/>
        <v>1001.1949999999999</v>
      </c>
      <c r="P79" s="21">
        <f t="shared" si="63"/>
        <v>964.419</v>
      </c>
      <c r="Q79" s="21">
        <f t="shared" si="79"/>
        <v>96.32678948656356</v>
      </c>
      <c r="R79" s="22">
        <f t="shared" si="64"/>
        <v>206.1</v>
      </c>
      <c r="S79" s="22">
        <f t="shared" si="64"/>
        <v>133.965</v>
      </c>
      <c r="T79" s="22">
        <f t="shared" si="65"/>
        <v>127.714</v>
      </c>
      <c r="U79" s="23">
        <f t="shared" si="54"/>
        <v>95.33385585787332</v>
      </c>
      <c r="V79" s="35">
        <v>206.1</v>
      </c>
      <c r="W79" s="35">
        <v>133.965</v>
      </c>
      <c r="X79" s="35">
        <v>127.714</v>
      </c>
      <c r="Y79" s="35">
        <f t="shared" si="66"/>
        <v>95.33385585787332</v>
      </c>
      <c r="Z79" s="34">
        <v>424.3</v>
      </c>
      <c r="AA79" s="35">
        <v>254.58</v>
      </c>
      <c r="AB79" s="35">
        <v>326.53</v>
      </c>
      <c r="AC79" s="24">
        <f t="shared" si="80"/>
        <v>128.26223583942178</v>
      </c>
      <c r="AD79" s="35">
        <v>0</v>
      </c>
      <c r="AE79" s="35">
        <v>0</v>
      </c>
      <c r="AF79" s="35">
        <v>0</v>
      </c>
      <c r="AG79" s="24" t="e">
        <f t="shared" si="67"/>
        <v>#DIV/0!</v>
      </c>
      <c r="AH79" s="35">
        <v>10</v>
      </c>
      <c r="AI79" s="35">
        <v>7.5</v>
      </c>
      <c r="AJ79" s="35">
        <v>0</v>
      </c>
      <c r="AK79" s="24">
        <f t="shared" si="68"/>
        <v>0</v>
      </c>
      <c r="AL79" s="35">
        <v>0</v>
      </c>
      <c r="AM79" s="35">
        <v>0</v>
      </c>
      <c r="AN79" s="35">
        <v>0</v>
      </c>
      <c r="AO79" s="24" t="e">
        <f t="shared" si="81"/>
        <v>#DIV/0!</v>
      </c>
      <c r="AP79" s="35">
        <v>0</v>
      </c>
      <c r="AQ79" s="37">
        <v>0</v>
      </c>
      <c r="AR79" s="35">
        <v>0</v>
      </c>
      <c r="AS79" s="24">
        <v>0</v>
      </c>
      <c r="AT79" s="24">
        <v>0</v>
      </c>
      <c r="AU79" s="37">
        <v>0</v>
      </c>
      <c r="AV79" s="35">
        <v>3500</v>
      </c>
      <c r="AW79" s="35">
        <v>3313</v>
      </c>
      <c r="AX79" s="35">
        <v>3313</v>
      </c>
      <c r="AY79" s="35">
        <v>0</v>
      </c>
      <c r="AZ79" s="35">
        <v>0</v>
      </c>
      <c r="BA79" s="35">
        <v>0</v>
      </c>
      <c r="BB79" s="35">
        <v>1176.1</v>
      </c>
      <c r="BC79" s="35">
        <v>0</v>
      </c>
      <c r="BD79" s="35">
        <v>0</v>
      </c>
      <c r="BE79" s="24">
        <v>0</v>
      </c>
      <c r="BF79" s="24">
        <v>0</v>
      </c>
      <c r="BG79" s="35">
        <v>0</v>
      </c>
      <c r="BH79" s="24">
        <v>0</v>
      </c>
      <c r="BI79" s="24">
        <v>0</v>
      </c>
      <c r="BJ79" s="35">
        <v>0</v>
      </c>
      <c r="BK79" s="21">
        <f t="shared" si="69"/>
        <v>931</v>
      </c>
      <c r="BL79" s="21">
        <f t="shared" si="70"/>
        <v>605.15</v>
      </c>
      <c r="BM79" s="21">
        <f t="shared" si="71"/>
        <v>510.175</v>
      </c>
      <c r="BN79" s="25">
        <f t="shared" si="72"/>
        <v>84.30554407998018</v>
      </c>
      <c r="BO79" s="35">
        <v>931</v>
      </c>
      <c r="BP79" s="35">
        <v>605.15</v>
      </c>
      <c r="BQ79" s="35">
        <v>510.175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35">
        <v>0</v>
      </c>
      <c r="BX79" s="35">
        <v>0</v>
      </c>
      <c r="BY79" s="35">
        <v>0</v>
      </c>
      <c r="BZ79" s="35">
        <v>0</v>
      </c>
      <c r="CA79" s="35">
        <v>0</v>
      </c>
      <c r="CB79" s="35">
        <v>0</v>
      </c>
      <c r="CC79" s="35">
        <v>0</v>
      </c>
      <c r="CD79" s="35">
        <v>0</v>
      </c>
      <c r="CE79" s="35">
        <v>0</v>
      </c>
      <c r="CF79" s="35">
        <v>0</v>
      </c>
      <c r="CG79" s="35">
        <v>0</v>
      </c>
      <c r="CH79" s="35">
        <v>0</v>
      </c>
      <c r="CI79" s="35">
        <v>0</v>
      </c>
      <c r="CJ79" s="38"/>
      <c r="CK79" s="35">
        <v>0</v>
      </c>
      <c r="CL79" s="35">
        <v>0</v>
      </c>
      <c r="CM79" s="35">
        <v>0</v>
      </c>
      <c r="CN79" s="35">
        <v>0</v>
      </c>
      <c r="CO79" s="35">
        <v>0</v>
      </c>
      <c r="CP79" s="35">
        <v>0</v>
      </c>
      <c r="CQ79" s="35">
        <v>0</v>
      </c>
      <c r="CR79" s="35">
        <v>0</v>
      </c>
      <c r="CS79" s="35">
        <v>0</v>
      </c>
      <c r="CT79" s="35">
        <v>0</v>
      </c>
      <c r="CU79" s="35">
        <v>0</v>
      </c>
      <c r="CV79" s="35">
        <v>0</v>
      </c>
      <c r="CW79" s="35">
        <v>0</v>
      </c>
      <c r="CX79" s="35">
        <v>0</v>
      </c>
      <c r="CY79" s="35">
        <v>0</v>
      </c>
      <c r="CZ79" s="34">
        <v>0</v>
      </c>
      <c r="DA79" s="35">
        <v>0</v>
      </c>
      <c r="DB79" s="19">
        <f t="shared" si="73"/>
        <v>6247.5</v>
      </c>
      <c r="DC79" s="19">
        <f t="shared" si="74"/>
        <v>4314.195</v>
      </c>
      <c r="DD79" s="19">
        <f t="shared" si="75"/>
        <v>4277.419</v>
      </c>
      <c r="DE79" s="35">
        <v>0</v>
      </c>
      <c r="DF79" s="35">
        <v>0</v>
      </c>
      <c r="DG79" s="35">
        <v>0</v>
      </c>
      <c r="DH79" s="35">
        <v>0</v>
      </c>
      <c r="DI79" s="35">
        <v>0</v>
      </c>
      <c r="DJ79" s="35">
        <v>0</v>
      </c>
      <c r="DK79" s="35">
        <v>0</v>
      </c>
      <c r="DL79" s="35">
        <v>0</v>
      </c>
      <c r="DM79" s="35">
        <v>0</v>
      </c>
      <c r="DN79" s="35">
        <v>0</v>
      </c>
      <c r="DO79" s="35">
        <v>0</v>
      </c>
      <c r="DP79" s="35">
        <v>0</v>
      </c>
      <c r="DQ79" s="35">
        <v>0</v>
      </c>
      <c r="DR79" s="35">
        <v>0</v>
      </c>
      <c r="DS79" s="35">
        <v>0</v>
      </c>
      <c r="DT79" s="35">
        <v>0</v>
      </c>
      <c r="DU79" s="35">
        <v>0</v>
      </c>
      <c r="DV79" s="35">
        <v>0</v>
      </c>
      <c r="DW79" s="38">
        <v>0</v>
      </c>
      <c r="DX79" s="26">
        <f t="shared" si="76"/>
        <v>0</v>
      </c>
      <c r="DY79" s="26">
        <f t="shared" si="77"/>
        <v>0</v>
      </c>
      <c r="DZ79" s="26">
        <f t="shared" si="78"/>
        <v>0</v>
      </c>
    </row>
    <row r="80" spans="2:130" ht="17.25">
      <c r="B80" s="28">
        <v>71</v>
      </c>
      <c r="C80" s="32" t="s">
        <v>129</v>
      </c>
      <c r="D80" s="46">
        <v>187.5</v>
      </c>
      <c r="E80" s="43">
        <v>0</v>
      </c>
      <c r="F80" s="19">
        <f t="shared" si="55"/>
        <v>6230.8</v>
      </c>
      <c r="G80" s="19">
        <f t="shared" si="56"/>
        <v>4388.28</v>
      </c>
      <c r="H80" s="19">
        <f t="shared" si="57"/>
        <v>3886.8630000000003</v>
      </c>
      <c r="I80" s="19">
        <f t="shared" si="58"/>
        <v>88.57372364571086</v>
      </c>
      <c r="J80" s="19">
        <f t="shared" si="59"/>
        <v>1735.5</v>
      </c>
      <c r="K80" s="19">
        <f t="shared" si="60"/>
        <v>-2209.7000000000003</v>
      </c>
      <c r="L80" s="27">
        <v>7966.3</v>
      </c>
      <c r="M80" s="27">
        <v>1677.163</v>
      </c>
      <c r="N80" s="21">
        <f t="shared" si="61"/>
        <v>1993.8</v>
      </c>
      <c r="O80" s="21">
        <f t="shared" si="62"/>
        <v>1233.28</v>
      </c>
      <c r="P80" s="21">
        <f t="shared" si="63"/>
        <v>731.863</v>
      </c>
      <c r="Q80" s="21">
        <f t="shared" si="79"/>
        <v>59.34280941878568</v>
      </c>
      <c r="R80" s="22">
        <f t="shared" si="64"/>
        <v>250</v>
      </c>
      <c r="S80" s="22">
        <f t="shared" si="64"/>
        <v>162.5</v>
      </c>
      <c r="T80" s="22">
        <f t="shared" si="65"/>
        <v>144.916</v>
      </c>
      <c r="U80" s="23">
        <f t="shared" si="54"/>
        <v>89.17907692307692</v>
      </c>
      <c r="V80" s="35">
        <v>250</v>
      </c>
      <c r="W80" s="35">
        <v>162.5</v>
      </c>
      <c r="X80" s="35">
        <v>144.916</v>
      </c>
      <c r="Y80" s="35">
        <f t="shared" si="66"/>
        <v>89.17907692307692</v>
      </c>
      <c r="Z80" s="34">
        <v>1493.8</v>
      </c>
      <c r="AA80" s="35">
        <v>896.28</v>
      </c>
      <c r="AB80" s="35">
        <v>504.572</v>
      </c>
      <c r="AC80" s="24">
        <f t="shared" si="80"/>
        <v>56.29624670861785</v>
      </c>
      <c r="AD80" s="35">
        <v>0</v>
      </c>
      <c r="AE80" s="35">
        <v>0</v>
      </c>
      <c r="AF80" s="35">
        <v>0</v>
      </c>
      <c r="AG80" s="24" t="e">
        <f t="shared" si="67"/>
        <v>#DIV/0!</v>
      </c>
      <c r="AH80" s="35">
        <v>120</v>
      </c>
      <c r="AI80" s="35">
        <v>90</v>
      </c>
      <c r="AJ80" s="35">
        <v>40</v>
      </c>
      <c r="AK80" s="24">
        <f t="shared" si="68"/>
        <v>44.44444444444444</v>
      </c>
      <c r="AL80" s="35">
        <v>0</v>
      </c>
      <c r="AM80" s="35">
        <v>0</v>
      </c>
      <c r="AN80" s="35">
        <v>0</v>
      </c>
      <c r="AO80" s="24" t="e">
        <f t="shared" si="81"/>
        <v>#DIV/0!</v>
      </c>
      <c r="AP80" s="35">
        <v>0</v>
      </c>
      <c r="AQ80" s="37">
        <v>0</v>
      </c>
      <c r="AR80" s="35">
        <v>0</v>
      </c>
      <c r="AS80" s="24">
        <v>0</v>
      </c>
      <c r="AT80" s="24">
        <v>0</v>
      </c>
      <c r="AU80" s="37">
        <v>0</v>
      </c>
      <c r="AV80" s="35">
        <v>4237</v>
      </c>
      <c r="AW80" s="35">
        <v>3155</v>
      </c>
      <c r="AX80" s="35">
        <v>3155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24">
        <v>0</v>
      </c>
      <c r="BF80" s="24">
        <v>0</v>
      </c>
      <c r="BG80" s="35">
        <v>0</v>
      </c>
      <c r="BH80" s="24">
        <v>0</v>
      </c>
      <c r="BI80" s="24">
        <v>0</v>
      </c>
      <c r="BJ80" s="35">
        <v>0</v>
      </c>
      <c r="BK80" s="21">
        <f t="shared" si="69"/>
        <v>130</v>
      </c>
      <c r="BL80" s="21">
        <f t="shared" si="70"/>
        <v>84.5</v>
      </c>
      <c r="BM80" s="21">
        <f t="shared" si="71"/>
        <v>42.375</v>
      </c>
      <c r="BN80" s="25">
        <f t="shared" si="72"/>
        <v>50.14792899408283</v>
      </c>
      <c r="BO80" s="35">
        <v>130</v>
      </c>
      <c r="BP80" s="35">
        <v>84.5</v>
      </c>
      <c r="BQ80" s="35">
        <v>42.375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v>0</v>
      </c>
      <c r="BZ80" s="35">
        <v>0</v>
      </c>
      <c r="CA80" s="35">
        <v>0</v>
      </c>
      <c r="CB80" s="35">
        <v>0</v>
      </c>
      <c r="CC80" s="35">
        <v>0</v>
      </c>
      <c r="CD80" s="35">
        <v>0</v>
      </c>
      <c r="CE80" s="35">
        <v>0</v>
      </c>
      <c r="CF80" s="35">
        <v>0</v>
      </c>
      <c r="CG80" s="35">
        <v>0</v>
      </c>
      <c r="CH80" s="35">
        <v>0</v>
      </c>
      <c r="CI80" s="35">
        <v>0</v>
      </c>
      <c r="CJ80" s="38"/>
      <c r="CK80" s="35">
        <v>0</v>
      </c>
      <c r="CL80" s="35">
        <v>0</v>
      </c>
      <c r="CM80" s="35">
        <v>0</v>
      </c>
      <c r="CN80" s="35">
        <v>0</v>
      </c>
      <c r="CO80" s="35">
        <v>0</v>
      </c>
      <c r="CP80" s="35">
        <v>0</v>
      </c>
      <c r="CQ80" s="35">
        <v>0</v>
      </c>
      <c r="CR80" s="35">
        <v>0</v>
      </c>
      <c r="CS80" s="35">
        <v>0</v>
      </c>
      <c r="CT80" s="35">
        <v>0</v>
      </c>
      <c r="CU80" s="35">
        <v>0</v>
      </c>
      <c r="CV80" s="35">
        <v>0</v>
      </c>
      <c r="CW80" s="35">
        <v>0</v>
      </c>
      <c r="CX80" s="35">
        <v>0</v>
      </c>
      <c r="CY80" s="35">
        <v>0</v>
      </c>
      <c r="CZ80" s="34">
        <v>0</v>
      </c>
      <c r="DA80" s="35">
        <v>0</v>
      </c>
      <c r="DB80" s="19">
        <f t="shared" si="73"/>
        <v>6230.8</v>
      </c>
      <c r="DC80" s="19">
        <f t="shared" si="74"/>
        <v>4388.28</v>
      </c>
      <c r="DD80" s="19">
        <f t="shared" si="75"/>
        <v>3886.8630000000003</v>
      </c>
      <c r="DE80" s="35">
        <v>0</v>
      </c>
      <c r="DF80" s="35">
        <v>0</v>
      </c>
      <c r="DG80" s="35">
        <v>0</v>
      </c>
      <c r="DH80" s="35">
        <v>0</v>
      </c>
      <c r="DI80" s="35">
        <v>0</v>
      </c>
      <c r="DJ80" s="35">
        <v>0</v>
      </c>
      <c r="DK80" s="35">
        <v>0</v>
      </c>
      <c r="DL80" s="35">
        <v>0</v>
      </c>
      <c r="DM80" s="35">
        <v>0</v>
      </c>
      <c r="DN80" s="35">
        <v>0</v>
      </c>
      <c r="DO80" s="35">
        <v>0</v>
      </c>
      <c r="DP80" s="35">
        <v>0</v>
      </c>
      <c r="DQ80" s="35">
        <v>0</v>
      </c>
      <c r="DR80" s="35">
        <v>0</v>
      </c>
      <c r="DS80" s="35">
        <v>0</v>
      </c>
      <c r="DT80" s="35">
        <v>0</v>
      </c>
      <c r="DU80" s="35">
        <v>0</v>
      </c>
      <c r="DV80" s="35">
        <v>0</v>
      </c>
      <c r="DW80" s="38">
        <v>0</v>
      </c>
      <c r="DX80" s="26">
        <f t="shared" si="76"/>
        <v>0</v>
      </c>
      <c r="DY80" s="26">
        <f t="shared" si="77"/>
        <v>0</v>
      </c>
      <c r="DZ80" s="26">
        <f t="shared" si="78"/>
        <v>0</v>
      </c>
    </row>
    <row r="81" spans="2:130" ht="17.25">
      <c r="B81" s="28">
        <v>72</v>
      </c>
      <c r="C81" s="32" t="s">
        <v>130</v>
      </c>
      <c r="D81" s="46">
        <v>2908.1733</v>
      </c>
      <c r="E81" s="43">
        <v>1321.183</v>
      </c>
      <c r="F81" s="19">
        <f t="shared" si="55"/>
        <v>43356.5</v>
      </c>
      <c r="G81" s="19">
        <f t="shared" si="56"/>
        <v>30823.800000000003</v>
      </c>
      <c r="H81" s="19">
        <f t="shared" si="57"/>
        <v>30833.903000000002</v>
      </c>
      <c r="I81" s="19">
        <f t="shared" si="58"/>
        <v>100.03277662066326</v>
      </c>
      <c r="J81" s="19">
        <f t="shared" si="59"/>
        <v>-8664.099999999999</v>
      </c>
      <c r="K81" s="19">
        <f t="shared" si="60"/>
        <v>-21233.230000000003</v>
      </c>
      <c r="L81" s="27">
        <v>34692.4</v>
      </c>
      <c r="M81" s="27">
        <v>9600.673</v>
      </c>
      <c r="N81" s="21">
        <f t="shared" si="61"/>
        <v>12406</v>
      </c>
      <c r="O81" s="21">
        <f t="shared" si="62"/>
        <v>7610.9</v>
      </c>
      <c r="P81" s="21">
        <f t="shared" si="63"/>
        <v>7621.003000000001</v>
      </c>
      <c r="Q81" s="21">
        <f t="shared" si="79"/>
        <v>100.13274382793101</v>
      </c>
      <c r="R81" s="22">
        <f t="shared" si="64"/>
        <v>1886</v>
      </c>
      <c r="S81" s="22">
        <f t="shared" si="64"/>
        <v>1225.9</v>
      </c>
      <c r="T81" s="22">
        <f t="shared" si="65"/>
        <v>1955.114</v>
      </c>
      <c r="U81" s="23">
        <f t="shared" si="54"/>
        <v>159.48397096011092</v>
      </c>
      <c r="V81" s="35">
        <v>1886</v>
      </c>
      <c r="W81" s="35">
        <v>1225.9</v>
      </c>
      <c r="X81" s="35">
        <v>1955.114</v>
      </c>
      <c r="Y81" s="35">
        <f t="shared" si="66"/>
        <v>159.48397096011092</v>
      </c>
      <c r="Z81" s="34">
        <v>9300</v>
      </c>
      <c r="AA81" s="35">
        <v>5580</v>
      </c>
      <c r="AB81" s="35">
        <v>5225.014</v>
      </c>
      <c r="AC81" s="24">
        <f t="shared" si="80"/>
        <v>93.63824372759856</v>
      </c>
      <c r="AD81" s="35">
        <v>0</v>
      </c>
      <c r="AE81" s="35">
        <v>0</v>
      </c>
      <c r="AF81" s="35">
        <v>0</v>
      </c>
      <c r="AG81" s="24" t="e">
        <f t="shared" si="67"/>
        <v>#DIV/0!</v>
      </c>
      <c r="AH81" s="35">
        <v>120</v>
      </c>
      <c r="AI81" s="35">
        <v>90</v>
      </c>
      <c r="AJ81" s="35">
        <v>76</v>
      </c>
      <c r="AK81" s="24">
        <f t="shared" si="68"/>
        <v>84.44444444444444</v>
      </c>
      <c r="AL81" s="35">
        <v>0</v>
      </c>
      <c r="AM81" s="35">
        <v>0</v>
      </c>
      <c r="AN81" s="35">
        <v>0</v>
      </c>
      <c r="AO81" s="24" t="e">
        <f t="shared" si="81"/>
        <v>#DIV/0!</v>
      </c>
      <c r="AP81" s="35">
        <v>0</v>
      </c>
      <c r="AQ81" s="37">
        <v>0</v>
      </c>
      <c r="AR81" s="35">
        <v>0</v>
      </c>
      <c r="AS81" s="24">
        <v>0</v>
      </c>
      <c r="AT81" s="24">
        <v>0</v>
      </c>
      <c r="AU81" s="37">
        <v>0</v>
      </c>
      <c r="AV81" s="35">
        <v>30950.5</v>
      </c>
      <c r="AW81" s="35">
        <v>23212.9</v>
      </c>
      <c r="AX81" s="35">
        <v>23212.9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24">
        <v>0</v>
      </c>
      <c r="BF81" s="24">
        <v>0</v>
      </c>
      <c r="BG81" s="35">
        <v>0</v>
      </c>
      <c r="BH81" s="24">
        <v>0</v>
      </c>
      <c r="BI81" s="24">
        <v>0</v>
      </c>
      <c r="BJ81" s="35">
        <v>0</v>
      </c>
      <c r="BK81" s="21">
        <f t="shared" si="69"/>
        <v>1100</v>
      </c>
      <c r="BL81" s="21">
        <f t="shared" si="70"/>
        <v>715</v>
      </c>
      <c r="BM81" s="21">
        <f t="shared" si="71"/>
        <v>361.875</v>
      </c>
      <c r="BN81" s="25">
        <f t="shared" si="72"/>
        <v>50.61188811188811</v>
      </c>
      <c r="BO81" s="35">
        <v>1100</v>
      </c>
      <c r="BP81" s="35">
        <v>715</v>
      </c>
      <c r="BQ81" s="35">
        <v>361.875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v>0</v>
      </c>
      <c r="BZ81" s="35">
        <v>0</v>
      </c>
      <c r="CA81" s="35">
        <v>0</v>
      </c>
      <c r="CB81" s="35">
        <v>0</v>
      </c>
      <c r="CC81" s="35">
        <v>0</v>
      </c>
      <c r="CD81" s="35">
        <v>0</v>
      </c>
      <c r="CE81" s="35">
        <v>0</v>
      </c>
      <c r="CF81" s="35">
        <v>0</v>
      </c>
      <c r="CG81" s="35">
        <v>0</v>
      </c>
      <c r="CH81" s="35">
        <v>0</v>
      </c>
      <c r="CI81" s="35">
        <v>0</v>
      </c>
      <c r="CJ81" s="38"/>
      <c r="CK81" s="35">
        <v>0</v>
      </c>
      <c r="CL81" s="35">
        <v>0</v>
      </c>
      <c r="CM81" s="35">
        <v>0</v>
      </c>
      <c r="CN81" s="35">
        <v>0</v>
      </c>
      <c r="CO81" s="35">
        <v>0</v>
      </c>
      <c r="CP81" s="35">
        <v>0</v>
      </c>
      <c r="CQ81" s="35">
        <v>0</v>
      </c>
      <c r="CR81" s="35">
        <v>0</v>
      </c>
      <c r="CS81" s="35">
        <v>0</v>
      </c>
      <c r="CT81" s="35">
        <v>0</v>
      </c>
      <c r="CU81" s="35">
        <v>0</v>
      </c>
      <c r="CV81" s="35">
        <v>0</v>
      </c>
      <c r="CW81" s="35">
        <v>0</v>
      </c>
      <c r="CX81" s="35">
        <v>0</v>
      </c>
      <c r="CY81" s="35">
        <v>3</v>
      </c>
      <c r="CZ81" s="34">
        <v>0</v>
      </c>
      <c r="DA81" s="35">
        <v>0</v>
      </c>
      <c r="DB81" s="19">
        <f t="shared" si="73"/>
        <v>43356.5</v>
      </c>
      <c r="DC81" s="19">
        <f t="shared" si="74"/>
        <v>30823.800000000003</v>
      </c>
      <c r="DD81" s="19">
        <f t="shared" si="75"/>
        <v>30833.903000000002</v>
      </c>
      <c r="DE81" s="35">
        <v>0</v>
      </c>
      <c r="DF81" s="35">
        <v>0</v>
      </c>
      <c r="DG81" s="35">
        <v>0</v>
      </c>
      <c r="DH81" s="35">
        <v>0</v>
      </c>
      <c r="DI81" s="35">
        <v>0</v>
      </c>
      <c r="DJ81" s="35">
        <v>0</v>
      </c>
      <c r="DK81" s="35">
        <v>0</v>
      </c>
      <c r="DL81" s="35">
        <v>0</v>
      </c>
      <c r="DM81" s="35">
        <v>0</v>
      </c>
      <c r="DN81" s="35">
        <v>0</v>
      </c>
      <c r="DO81" s="35">
        <v>0</v>
      </c>
      <c r="DP81" s="35">
        <v>0</v>
      </c>
      <c r="DQ81" s="35">
        <v>0</v>
      </c>
      <c r="DR81" s="35">
        <v>0</v>
      </c>
      <c r="DS81" s="35">
        <v>0</v>
      </c>
      <c r="DT81" s="35">
        <v>0</v>
      </c>
      <c r="DU81" s="35">
        <v>0</v>
      </c>
      <c r="DV81" s="35">
        <v>0</v>
      </c>
      <c r="DW81" s="38">
        <v>0</v>
      </c>
      <c r="DX81" s="26">
        <f t="shared" si="76"/>
        <v>0</v>
      </c>
      <c r="DY81" s="26">
        <f t="shared" si="77"/>
        <v>0</v>
      </c>
      <c r="DZ81" s="26">
        <f t="shared" si="78"/>
        <v>0</v>
      </c>
    </row>
    <row r="82" spans="2:130" ht="17.25">
      <c r="B82" s="28">
        <v>73</v>
      </c>
      <c r="C82" s="32" t="s">
        <v>131</v>
      </c>
      <c r="D82" s="46">
        <v>10537.6376</v>
      </c>
      <c r="E82" s="43">
        <v>0</v>
      </c>
      <c r="F82" s="19">
        <f t="shared" si="55"/>
        <v>5241.1</v>
      </c>
      <c r="G82" s="19">
        <f t="shared" si="56"/>
        <v>3611.695</v>
      </c>
      <c r="H82" s="19">
        <f t="shared" si="57"/>
        <v>3669.8720000000003</v>
      </c>
      <c r="I82" s="19">
        <f t="shared" si="58"/>
        <v>101.6107949314657</v>
      </c>
      <c r="J82" s="19">
        <f t="shared" si="59"/>
        <v>68.89999999999964</v>
      </c>
      <c r="K82" s="19">
        <f t="shared" si="60"/>
        <v>-1786.2280000000003</v>
      </c>
      <c r="L82" s="27">
        <v>5310</v>
      </c>
      <c r="M82" s="27">
        <v>1883.644</v>
      </c>
      <c r="N82" s="21">
        <f t="shared" si="61"/>
        <v>1445.2</v>
      </c>
      <c r="O82" s="21">
        <f t="shared" si="62"/>
        <v>813.695</v>
      </c>
      <c r="P82" s="21">
        <f t="shared" si="63"/>
        <v>871.8720000000001</v>
      </c>
      <c r="Q82" s="21">
        <f t="shared" si="79"/>
        <v>107.14973055014471</v>
      </c>
      <c r="R82" s="22">
        <f t="shared" si="64"/>
        <v>211.5</v>
      </c>
      <c r="S82" s="22">
        <f t="shared" si="64"/>
        <v>137.475</v>
      </c>
      <c r="T82" s="22">
        <f t="shared" si="65"/>
        <v>172.135</v>
      </c>
      <c r="U82" s="23">
        <f t="shared" si="54"/>
        <v>125.2118567012184</v>
      </c>
      <c r="V82" s="35">
        <v>211.5</v>
      </c>
      <c r="W82" s="35">
        <v>137.475</v>
      </c>
      <c r="X82" s="35">
        <v>172.135</v>
      </c>
      <c r="Y82" s="35">
        <f t="shared" si="66"/>
        <v>125.2118567012184</v>
      </c>
      <c r="Z82" s="34">
        <v>713.7</v>
      </c>
      <c r="AA82" s="35">
        <v>428.22</v>
      </c>
      <c r="AB82" s="35">
        <v>534.493</v>
      </c>
      <c r="AC82" s="24">
        <f t="shared" si="80"/>
        <v>124.8173835878754</v>
      </c>
      <c r="AD82" s="35">
        <v>0</v>
      </c>
      <c r="AE82" s="35">
        <v>0</v>
      </c>
      <c r="AF82" s="35">
        <v>0</v>
      </c>
      <c r="AG82" s="24" t="e">
        <f t="shared" si="67"/>
        <v>#DIV/0!</v>
      </c>
      <c r="AH82" s="35">
        <v>0</v>
      </c>
      <c r="AI82" s="35">
        <v>0</v>
      </c>
      <c r="AJ82" s="35">
        <v>0</v>
      </c>
      <c r="AK82" s="24" t="e">
        <f t="shared" si="68"/>
        <v>#DIV/0!</v>
      </c>
      <c r="AL82" s="35">
        <v>0</v>
      </c>
      <c r="AM82" s="35">
        <v>0</v>
      </c>
      <c r="AN82" s="35">
        <v>0</v>
      </c>
      <c r="AO82" s="24" t="e">
        <f t="shared" si="81"/>
        <v>#DIV/0!</v>
      </c>
      <c r="AP82" s="35">
        <v>0</v>
      </c>
      <c r="AQ82" s="37">
        <v>0</v>
      </c>
      <c r="AR82" s="35">
        <v>0</v>
      </c>
      <c r="AS82" s="24">
        <v>0</v>
      </c>
      <c r="AT82" s="24">
        <v>0</v>
      </c>
      <c r="AU82" s="37">
        <v>0</v>
      </c>
      <c r="AV82" s="35">
        <v>3795.9</v>
      </c>
      <c r="AW82" s="35">
        <v>2798</v>
      </c>
      <c r="AX82" s="35">
        <v>2798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24">
        <v>0</v>
      </c>
      <c r="BF82" s="24">
        <v>0</v>
      </c>
      <c r="BG82" s="35">
        <v>0</v>
      </c>
      <c r="BH82" s="24">
        <v>0</v>
      </c>
      <c r="BI82" s="24">
        <v>0</v>
      </c>
      <c r="BJ82" s="35">
        <v>0</v>
      </c>
      <c r="BK82" s="21">
        <f t="shared" si="69"/>
        <v>220</v>
      </c>
      <c r="BL82" s="21">
        <f t="shared" si="70"/>
        <v>143</v>
      </c>
      <c r="BM82" s="21">
        <f t="shared" si="71"/>
        <v>165.244</v>
      </c>
      <c r="BN82" s="25">
        <f t="shared" si="72"/>
        <v>115.55524475524474</v>
      </c>
      <c r="BO82" s="35">
        <v>220</v>
      </c>
      <c r="BP82" s="35">
        <v>143</v>
      </c>
      <c r="BQ82" s="35">
        <v>165.244</v>
      </c>
      <c r="BR82" s="35">
        <v>0</v>
      </c>
      <c r="BS82" s="35">
        <v>0</v>
      </c>
      <c r="BT82" s="35">
        <v>0</v>
      </c>
      <c r="BU82" s="35">
        <v>0</v>
      </c>
      <c r="BV82" s="35">
        <v>0</v>
      </c>
      <c r="BW82" s="35">
        <v>0</v>
      </c>
      <c r="BX82" s="35">
        <v>0</v>
      </c>
      <c r="BY82" s="35">
        <v>0</v>
      </c>
      <c r="BZ82" s="35">
        <v>0</v>
      </c>
      <c r="CA82" s="35">
        <v>0</v>
      </c>
      <c r="CB82" s="35">
        <v>0</v>
      </c>
      <c r="CC82" s="35">
        <v>0</v>
      </c>
      <c r="CD82" s="35">
        <v>0</v>
      </c>
      <c r="CE82" s="35">
        <v>0</v>
      </c>
      <c r="CF82" s="35">
        <v>0</v>
      </c>
      <c r="CG82" s="35">
        <v>0</v>
      </c>
      <c r="CH82" s="35">
        <v>0</v>
      </c>
      <c r="CI82" s="35">
        <v>0</v>
      </c>
      <c r="CJ82" s="38"/>
      <c r="CK82" s="35">
        <v>0</v>
      </c>
      <c r="CL82" s="35">
        <v>0</v>
      </c>
      <c r="CM82" s="35">
        <v>0</v>
      </c>
      <c r="CN82" s="35">
        <v>0</v>
      </c>
      <c r="CO82" s="35">
        <v>0</v>
      </c>
      <c r="CP82" s="35">
        <v>0</v>
      </c>
      <c r="CQ82" s="35">
        <v>0</v>
      </c>
      <c r="CR82" s="35">
        <v>0</v>
      </c>
      <c r="CS82" s="35">
        <v>0</v>
      </c>
      <c r="CT82" s="35">
        <v>0</v>
      </c>
      <c r="CU82" s="35">
        <v>0</v>
      </c>
      <c r="CV82" s="35">
        <v>0</v>
      </c>
      <c r="CW82" s="35">
        <v>300</v>
      </c>
      <c r="CX82" s="35">
        <v>105</v>
      </c>
      <c r="CY82" s="35">
        <v>0</v>
      </c>
      <c r="CZ82" s="34">
        <v>0</v>
      </c>
      <c r="DA82" s="35">
        <v>0</v>
      </c>
      <c r="DB82" s="19">
        <f t="shared" si="73"/>
        <v>5241.1</v>
      </c>
      <c r="DC82" s="19">
        <f t="shared" si="74"/>
        <v>3611.695</v>
      </c>
      <c r="DD82" s="19">
        <f t="shared" si="75"/>
        <v>3669.8720000000003</v>
      </c>
      <c r="DE82" s="35">
        <v>0</v>
      </c>
      <c r="DF82" s="35">
        <v>0</v>
      </c>
      <c r="DG82" s="35">
        <v>0</v>
      </c>
      <c r="DH82" s="35">
        <v>0</v>
      </c>
      <c r="DI82" s="35">
        <v>0</v>
      </c>
      <c r="DJ82" s="35">
        <v>0</v>
      </c>
      <c r="DK82" s="35">
        <v>0</v>
      </c>
      <c r="DL82" s="35">
        <v>0</v>
      </c>
      <c r="DM82" s="35">
        <v>0</v>
      </c>
      <c r="DN82" s="35">
        <v>0</v>
      </c>
      <c r="DO82" s="35">
        <v>0</v>
      </c>
      <c r="DP82" s="35">
        <v>0</v>
      </c>
      <c r="DQ82" s="35">
        <v>0</v>
      </c>
      <c r="DR82" s="35">
        <v>0</v>
      </c>
      <c r="DS82" s="35">
        <v>0</v>
      </c>
      <c r="DT82" s="35">
        <v>0</v>
      </c>
      <c r="DU82" s="35">
        <v>0</v>
      </c>
      <c r="DV82" s="35">
        <v>0</v>
      </c>
      <c r="DW82" s="38">
        <v>0</v>
      </c>
      <c r="DX82" s="26">
        <f t="shared" si="76"/>
        <v>0</v>
      </c>
      <c r="DY82" s="26">
        <f t="shared" si="77"/>
        <v>0</v>
      </c>
      <c r="DZ82" s="26">
        <f t="shared" si="78"/>
        <v>0</v>
      </c>
    </row>
    <row r="83" spans="2:130" ht="17.25">
      <c r="B83" s="28">
        <v>74</v>
      </c>
      <c r="C83" s="32" t="s">
        <v>132</v>
      </c>
      <c r="D83" s="46">
        <v>180.0007</v>
      </c>
      <c r="E83" s="43">
        <v>62617.707</v>
      </c>
      <c r="F83" s="19">
        <f t="shared" si="55"/>
        <v>211882.3</v>
      </c>
      <c r="G83" s="19">
        <f t="shared" si="56"/>
        <v>137718.28</v>
      </c>
      <c r="H83" s="19">
        <f t="shared" si="57"/>
        <v>149871.189</v>
      </c>
      <c r="I83" s="19">
        <f t="shared" si="58"/>
        <v>108.82447050602144</v>
      </c>
      <c r="J83" s="19">
        <f t="shared" si="59"/>
        <v>-168532.69999999998</v>
      </c>
      <c r="K83" s="19">
        <f t="shared" si="60"/>
        <v>-134063.52200000003</v>
      </c>
      <c r="L83" s="27">
        <v>43349.6</v>
      </c>
      <c r="M83" s="27">
        <v>15807.667</v>
      </c>
      <c r="N83" s="21">
        <f t="shared" si="61"/>
        <v>206888.5</v>
      </c>
      <c r="O83" s="21">
        <f t="shared" si="62"/>
        <v>133843.88</v>
      </c>
      <c r="P83" s="21">
        <f t="shared" si="63"/>
        <v>145996.789</v>
      </c>
      <c r="Q83" s="21">
        <f t="shared" si="79"/>
        <v>109.07991385186979</v>
      </c>
      <c r="R83" s="22">
        <f t="shared" si="64"/>
        <v>1215.6</v>
      </c>
      <c r="S83" s="22">
        <f t="shared" si="64"/>
        <v>790.14</v>
      </c>
      <c r="T83" s="22">
        <f t="shared" si="65"/>
        <v>593.909</v>
      </c>
      <c r="U83" s="23">
        <f t="shared" si="54"/>
        <v>75.1650340445997</v>
      </c>
      <c r="V83" s="35">
        <v>1215.6</v>
      </c>
      <c r="W83" s="35">
        <v>790.14</v>
      </c>
      <c r="X83" s="35">
        <v>593.909</v>
      </c>
      <c r="Y83" s="35">
        <f t="shared" si="66"/>
        <v>75.1650340445997</v>
      </c>
      <c r="Z83" s="34">
        <v>8752.9</v>
      </c>
      <c r="AA83" s="35">
        <v>5251.74</v>
      </c>
      <c r="AB83" s="35">
        <v>6422.519</v>
      </c>
      <c r="AC83" s="24">
        <f t="shared" si="80"/>
        <v>122.293163789525</v>
      </c>
      <c r="AD83" s="35">
        <v>0</v>
      </c>
      <c r="AE83" s="35">
        <v>0</v>
      </c>
      <c r="AF83" s="35">
        <v>0</v>
      </c>
      <c r="AG83" s="24" t="e">
        <f t="shared" si="67"/>
        <v>#DIV/0!</v>
      </c>
      <c r="AH83" s="35">
        <v>200</v>
      </c>
      <c r="AI83" s="35">
        <v>150</v>
      </c>
      <c r="AJ83" s="35">
        <v>290</v>
      </c>
      <c r="AK83" s="24">
        <f t="shared" si="68"/>
        <v>193.33333333333334</v>
      </c>
      <c r="AL83" s="35">
        <v>0</v>
      </c>
      <c r="AM83" s="35">
        <v>0</v>
      </c>
      <c r="AN83" s="35">
        <v>0</v>
      </c>
      <c r="AO83" s="24" t="e">
        <f t="shared" si="81"/>
        <v>#DIV/0!</v>
      </c>
      <c r="AP83" s="35">
        <v>0</v>
      </c>
      <c r="AQ83" s="37">
        <v>0</v>
      </c>
      <c r="AR83" s="35">
        <v>0</v>
      </c>
      <c r="AS83" s="24">
        <v>0</v>
      </c>
      <c r="AT83" s="24">
        <v>0</v>
      </c>
      <c r="AU83" s="37">
        <v>0</v>
      </c>
      <c r="AV83" s="35">
        <v>4993.8</v>
      </c>
      <c r="AW83" s="35">
        <v>3874.4</v>
      </c>
      <c r="AX83" s="35">
        <v>3874.4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24">
        <v>0</v>
      </c>
      <c r="BF83" s="24">
        <v>0</v>
      </c>
      <c r="BG83" s="35">
        <v>0</v>
      </c>
      <c r="BH83" s="24">
        <v>0</v>
      </c>
      <c r="BI83" s="24">
        <v>0</v>
      </c>
      <c r="BJ83" s="35">
        <v>0</v>
      </c>
      <c r="BK83" s="21">
        <f t="shared" si="69"/>
        <v>196000</v>
      </c>
      <c r="BL83" s="21">
        <f t="shared" si="70"/>
        <v>127400</v>
      </c>
      <c r="BM83" s="21">
        <f t="shared" si="71"/>
        <v>138688.861</v>
      </c>
      <c r="BN83" s="25">
        <f t="shared" si="72"/>
        <v>108.86095839874412</v>
      </c>
      <c r="BO83" s="35">
        <v>196000</v>
      </c>
      <c r="BP83" s="35">
        <v>127400</v>
      </c>
      <c r="BQ83" s="35">
        <v>138688.861</v>
      </c>
      <c r="BR83" s="35">
        <v>0</v>
      </c>
      <c r="BS83" s="35">
        <v>0</v>
      </c>
      <c r="BT83" s="35">
        <v>0</v>
      </c>
      <c r="BU83" s="35">
        <v>0</v>
      </c>
      <c r="BV83" s="35">
        <v>0</v>
      </c>
      <c r="BW83" s="35">
        <v>0</v>
      </c>
      <c r="BX83" s="35">
        <v>0</v>
      </c>
      <c r="BY83" s="35">
        <v>0</v>
      </c>
      <c r="BZ83" s="35">
        <v>0</v>
      </c>
      <c r="CA83" s="35">
        <v>0</v>
      </c>
      <c r="CB83" s="35">
        <v>0</v>
      </c>
      <c r="CC83" s="35">
        <v>0</v>
      </c>
      <c r="CD83" s="35">
        <v>0</v>
      </c>
      <c r="CE83" s="35">
        <v>0</v>
      </c>
      <c r="CF83" s="35">
        <v>0</v>
      </c>
      <c r="CG83" s="35">
        <v>0</v>
      </c>
      <c r="CH83" s="35">
        <v>0</v>
      </c>
      <c r="CI83" s="35">
        <v>0</v>
      </c>
      <c r="CJ83" s="38"/>
      <c r="CK83" s="35">
        <v>0</v>
      </c>
      <c r="CL83" s="35">
        <v>0</v>
      </c>
      <c r="CM83" s="35">
        <v>0</v>
      </c>
      <c r="CN83" s="35">
        <v>0</v>
      </c>
      <c r="CO83" s="35">
        <v>0</v>
      </c>
      <c r="CP83" s="35">
        <v>0</v>
      </c>
      <c r="CQ83" s="35">
        <v>0</v>
      </c>
      <c r="CR83" s="35">
        <v>0</v>
      </c>
      <c r="CS83" s="35">
        <v>0</v>
      </c>
      <c r="CT83" s="35">
        <v>0</v>
      </c>
      <c r="CU83" s="35">
        <v>0</v>
      </c>
      <c r="CV83" s="35">
        <v>0</v>
      </c>
      <c r="CW83" s="35">
        <v>720</v>
      </c>
      <c r="CX83" s="35">
        <v>252</v>
      </c>
      <c r="CY83" s="35">
        <v>1.5</v>
      </c>
      <c r="CZ83" s="34">
        <v>0</v>
      </c>
      <c r="DA83" s="35">
        <v>0</v>
      </c>
      <c r="DB83" s="19">
        <f t="shared" si="73"/>
        <v>211882.3</v>
      </c>
      <c r="DC83" s="19">
        <f t="shared" si="74"/>
        <v>137718.28</v>
      </c>
      <c r="DD83" s="19">
        <f t="shared" si="75"/>
        <v>149871.189</v>
      </c>
      <c r="DE83" s="35">
        <v>0</v>
      </c>
      <c r="DF83" s="35">
        <v>0</v>
      </c>
      <c r="DG83" s="35">
        <v>0</v>
      </c>
      <c r="DH83" s="35">
        <v>0</v>
      </c>
      <c r="DI83" s="35">
        <v>0</v>
      </c>
      <c r="DJ83" s="35">
        <v>0</v>
      </c>
      <c r="DK83" s="35">
        <v>0</v>
      </c>
      <c r="DL83" s="35">
        <v>0</v>
      </c>
      <c r="DM83" s="35">
        <v>0</v>
      </c>
      <c r="DN83" s="35">
        <v>0</v>
      </c>
      <c r="DO83" s="35">
        <v>0</v>
      </c>
      <c r="DP83" s="35">
        <v>0</v>
      </c>
      <c r="DQ83" s="35">
        <v>0</v>
      </c>
      <c r="DR83" s="35">
        <v>0</v>
      </c>
      <c r="DS83" s="35">
        <v>0</v>
      </c>
      <c r="DT83" s="35">
        <v>42376.5</v>
      </c>
      <c r="DU83" s="35">
        <v>21250</v>
      </c>
      <c r="DV83" s="35">
        <v>18827.166</v>
      </c>
      <c r="DW83" s="38">
        <v>0</v>
      </c>
      <c r="DX83" s="26">
        <f t="shared" si="76"/>
        <v>42376.5</v>
      </c>
      <c r="DY83" s="26">
        <f t="shared" si="77"/>
        <v>21250</v>
      </c>
      <c r="DZ83" s="26">
        <f t="shared" si="78"/>
        <v>18827.166</v>
      </c>
    </row>
    <row r="84" spans="2:130" ht="17.25">
      <c r="B84" s="28">
        <v>75</v>
      </c>
      <c r="C84" s="32" t="s">
        <v>133</v>
      </c>
      <c r="D84" s="46">
        <v>14564.1271</v>
      </c>
      <c r="E84" s="43">
        <v>2381.799</v>
      </c>
      <c r="F84" s="19">
        <f t="shared" si="55"/>
        <v>23990.9</v>
      </c>
      <c r="G84" s="19">
        <f t="shared" si="56"/>
        <v>17745.44</v>
      </c>
      <c r="H84" s="19">
        <f t="shared" si="57"/>
        <v>16494.767</v>
      </c>
      <c r="I84" s="19">
        <f t="shared" si="58"/>
        <v>92.95214432552814</v>
      </c>
      <c r="J84" s="19">
        <f t="shared" si="59"/>
        <v>-4712.300000000003</v>
      </c>
      <c r="K84" s="19">
        <f t="shared" si="60"/>
        <v>-10331.972</v>
      </c>
      <c r="L84" s="27">
        <v>19278.6</v>
      </c>
      <c r="M84" s="27">
        <v>6162.795</v>
      </c>
      <c r="N84" s="21">
        <f t="shared" si="61"/>
        <v>6141.700000000001</v>
      </c>
      <c r="O84" s="21">
        <f t="shared" si="62"/>
        <v>3835.54</v>
      </c>
      <c r="P84" s="21">
        <f t="shared" si="63"/>
        <v>2584.8669999999997</v>
      </c>
      <c r="Q84" s="21">
        <f t="shared" si="79"/>
        <v>67.39251839375942</v>
      </c>
      <c r="R84" s="22">
        <f t="shared" si="64"/>
        <v>2400.4</v>
      </c>
      <c r="S84" s="22">
        <f t="shared" si="64"/>
        <v>1560.26</v>
      </c>
      <c r="T84" s="22">
        <f t="shared" si="65"/>
        <v>1809.147</v>
      </c>
      <c r="U84" s="23">
        <f t="shared" si="54"/>
        <v>115.95163626575058</v>
      </c>
      <c r="V84" s="35">
        <v>2400.4</v>
      </c>
      <c r="W84" s="35">
        <v>1560.26</v>
      </c>
      <c r="X84" s="35">
        <v>1809.147</v>
      </c>
      <c r="Y84" s="35">
        <f t="shared" si="66"/>
        <v>115.95163626575058</v>
      </c>
      <c r="Z84" s="34">
        <v>3271.3</v>
      </c>
      <c r="AA84" s="35">
        <v>1962.78</v>
      </c>
      <c r="AB84" s="35">
        <v>508.289</v>
      </c>
      <c r="AC84" s="24">
        <f t="shared" si="80"/>
        <v>25.89638166274366</v>
      </c>
      <c r="AD84" s="35">
        <v>0</v>
      </c>
      <c r="AE84" s="35">
        <v>0</v>
      </c>
      <c r="AF84" s="35">
        <v>0</v>
      </c>
      <c r="AG84" s="24" t="e">
        <f t="shared" si="67"/>
        <v>#DIV/0!</v>
      </c>
      <c r="AH84" s="35">
        <v>70</v>
      </c>
      <c r="AI84" s="35">
        <v>52.5</v>
      </c>
      <c r="AJ84" s="35">
        <v>0</v>
      </c>
      <c r="AK84" s="24">
        <f t="shared" si="68"/>
        <v>0</v>
      </c>
      <c r="AL84" s="35">
        <v>0</v>
      </c>
      <c r="AM84" s="35">
        <v>0</v>
      </c>
      <c r="AN84" s="35">
        <v>0</v>
      </c>
      <c r="AO84" s="24" t="e">
        <f t="shared" si="81"/>
        <v>#DIV/0!</v>
      </c>
      <c r="AP84" s="35">
        <v>0</v>
      </c>
      <c r="AQ84" s="37">
        <v>0</v>
      </c>
      <c r="AR84" s="35">
        <v>0</v>
      </c>
      <c r="AS84" s="24">
        <v>0</v>
      </c>
      <c r="AT84" s="24">
        <v>0</v>
      </c>
      <c r="AU84" s="37">
        <v>0</v>
      </c>
      <c r="AV84" s="35">
        <v>17849.2</v>
      </c>
      <c r="AW84" s="35">
        <v>13909.9</v>
      </c>
      <c r="AX84" s="35">
        <v>13909.9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24">
        <v>0</v>
      </c>
      <c r="BF84" s="24">
        <v>0</v>
      </c>
      <c r="BG84" s="35">
        <v>0</v>
      </c>
      <c r="BH84" s="24">
        <v>0</v>
      </c>
      <c r="BI84" s="24">
        <v>0</v>
      </c>
      <c r="BJ84" s="35">
        <v>0</v>
      </c>
      <c r="BK84" s="21">
        <f t="shared" si="69"/>
        <v>400</v>
      </c>
      <c r="BL84" s="21">
        <f t="shared" si="70"/>
        <v>260</v>
      </c>
      <c r="BM84" s="21">
        <f t="shared" si="71"/>
        <v>267.431</v>
      </c>
      <c r="BN84" s="25">
        <f t="shared" si="72"/>
        <v>102.85807692307691</v>
      </c>
      <c r="BO84" s="35">
        <v>400</v>
      </c>
      <c r="BP84" s="35">
        <v>260</v>
      </c>
      <c r="BQ84" s="35">
        <v>267.431</v>
      </c>
      <c r="BR84" s="35">
        <v>0</v>
      </c>
      <c r="BS84" s="35">
        <v>0</v>
      </c>
      <c r="BT84" s="35">
        <v>0</v>
      </c>
      <c r="BU84" s="35">
        <v>0</v>
      </c>
      <c r="BV84" s="35">
        <v>0</v>
      </c>
      <c r="BW84" s="35">
        <v>0</v>
      </c>
      <c r="BX84" s="35">
        <v>0</v>
      </c>
      <c r="BY84" s="35">
        <v>0</v>
      </c>
      <c r="BZ84" s="35">
        <v>0</v>
      </c>
      <c r="CA84" s="35">
        <v>0</v>
      </c>
      <c r="CB84" s="35">
        <v>0</v>
      </c>
      <c r="CC84" s="35">
        <v>0</v>
      </c>
      <c r="CD84" s="35">
        <v>0</v>
      </c>
      <c r="CE84" s="35">
        <v>0</v>
      </c>
      <c r="CF84" s="35">
        <v>0</v>
      </c>
      <c r="CG84" s="35">
        <v>0</v>
      </c>
      <c r="CH84" s="35">
        <v>0</v>
      </c>
      <c r="CI84" s="35">
        <v>0</v>
      </c>
      <c r="CJ84" s="38"/>
      <c r="CK84" s="35">
        <v>0</v>
      </c>
      <c r="CL84" s="35">
        <v>0</v>
      </c>
      <c r="CM84" s="35">
        <v>0</v>
      </c>
      <c r="CN84" s="35">
        <v>0</v>
      </c>
      <c r="CO84" s="35">
        <v>0</v>
      </c>
      <c r="CP84" s="35">
        <v>0</v>
      </c>
      <c r="CQ84" s="35">
        <v>0</v>
      </c>
      <c r="CR84" s="35">
        <v>0</v>
      </c>
      <c r="CS84" s="35">
        <v>0</v>
      </c>
      <c r="CT84" s="35">
        <v>0</v>
      </c>
      <c r="CU84" s="35">
        <v>0</v>
      </c>
      <c r="CV84" s="35">
        <v>0</v>
      </c>
      <c r="CW84" s="35">
        <v>0</v>
      </c>
      <c r="CX84" s="35">
        <v>0</v>
      </c>
      <c r="CY84" s="35">
        <v>0</v>
      </c>
      <c r="CZ84" s="34">
        <v>0</v>
      </c>
      <c r="DA84" s="35">
        <v>0</v>
      </c>
      <c r="DB84" s="19">
        <f t="shared" si="73"/>
        <v>23990.9</v>
      </c>
      <c r="DC84" s="19">
        <f t="shared" si="74"/>
        <v>17745.44</v>
      </c>
      <c r="DD84" s="19">
        <f t="shared" si="75"/>
        <v>16494.767</v>
      </c>
      <c r="DE84" s="35">
        <v>0</v>
      </c>
      <c r="DF84" s="35">
        <v>0</v>
      </c>
      <c r="DG84" s="35">
        <v>0</v>
      </c>
      <c r="DH84" s="35">
        <v>0</v>
      </c>
      <c r="DI84" s="35">
        <v>0</v>
      </c>
      <c r="DJ84" s="35">
        <v>0</v>
      </c>
      <c r="DK84" s="35">
        <v>0</v>
      </c>
      <c r="DL84" s="35">
        <v>0</v>
      </c>
      <c r="DM84" s="35">
        <v>0</v>
      </c>
      <c r="DN84" s="35">
        <v>0</v>
      </c>
      <c r="DO84" s="35">
        <v>0</v>
      </c>
      <c r="DP84" s="35">
        <v>0</v>
      </c>
      <c r="DQ84" s="35">
        <v>0</v>
      </c>
      <c r="DR84" s="35">
        <v>0</v>
      </c>
      <c r="DS84" s="35">
        <v>0</v>
      </c>
      <c r="DT84" s="35">
        <v>0</v>
      </c>
      <c r="DU84" s="35">
        <v>0</v>
      </c>
      <c r="DV84" s="35">
        <v>0</v>
      </c>
      <c r="DW84" s="38">
        <v>0</v>
      </c>
      <c r="DX84" s="26">
        <f t="shared" si="76"/>
        <v>0</v>
      </c>
      <c r="DY84" s="26">
        <f t="shared" si="77"/>
        <v>0</v>
      </c>
      <c r="DZ84" s="26">
        <f t="shared" si="78"/>
        <v>0</v>
      </c>
    </row>
    <row r="85" spans="2:130" ht="17.25">
      <c r="B85" s="28">
        <v>76</v>
      </c>
      <c r="C85" s="32" t="s">
        <v>134</v>
      </c>
      <c r="D85" s="46">
        <v>65.759</v>
      </c>
      <c r="E85" s="43">
        <v>81.984</v>
      </c>
      <c r="F85" s="19">
        <f t="shared" si="55"/>
        <v>4325.2</v>
      </c>
      <c r="G85" s="19">
        <f t="shared" si="56"/>
        <v>3136.3799999999997</v>
      </c>
      <c r="H85" s="19">
        <f t="shared" si="57"/>
        <v>3204.7</v>
      </c>
      <c r="I85" s="19">
        <f t="shared" si="58"/>
        <v>102.17830747549723</v>
      </c>
      <c r="J85" s="19">
        <f t="shared" si="59"/>
        <v>-420.1999999999998</v>
      </c>
      <c r="K85" s="19">
        <f t="shared" si="60"/>
        <v>-1679.1999999999998</v>
      </c>
      <c r="L85" s="27">
        <v>3905</v>
      </c>
      <c r="M85" s="27">
        <v>1525.5</v>
      </c>
      <c r="N85" s="21">
        <f t="shared" si="61"/>
        <v>385.3</v>
      </c>
      <c r="O85" s="21">
        <f t="shared" si="62"/>
        <v>238.38</v>
      </c>
      <c r="P85" s="21">
        <f t="shared" si="63"/>
        <v>306.7</v>
      </c>
      <c r="Q85" s="21">
        <f t="shared" si="79"/>
        <v>128.66012249349777</v>
      </c>
      <c r="R85" s="22">
        <f t="shared" si="64"/>
        <v>6.9</v>
      </c>
      <c r="S85" s="22">
        <f t="shared" si="64"/>
        <v>4.485</v>
      </c>
      <c r="T85" s="22">
        <f t="shared" si="65"/>
        <v>2.7</v>
      </c>
      <c r="U85" s="23">
        <f t="shared" si="54"/>
        <v>60.200668896321076</v>
      </c>
      <c r="V85" s="35">
        <v>6.9</v>
      </c>
      <c r="W85" s="35">
        <v>4.485</v>
      </c>
      <c r="X85" s="35">
        <v>2.7</v>
      </c>
      <c r="Y85" s="35">
        <f t="shared" si="66"/>
        <v>60.200668896321076</v>
      </c>
      <c r="Z85" s="34">
        <v>241.3</v>
      </c>
      <c r="AA85" s="35">
        <v>144.78</v>
      </c>
      <c r="AB85" s="35">
        <v>168</v>
      </c>
      <c r="AC85" s="24">
        <f t="shared" si="80"/>
        <v>116.03812681309573</v>
      </c>
      <c r="AD85" s="35">
        <v>0</v>
      </c>
      <c r="AE85" s="35">
        <v>0</v>
      </c>
      <c r="AF85" s="35">
        <v>0</v>
      </c>
      <c r="AG85" s="24" t="e">
        <f t="shared" si="67"/>
        <v>#DIV/0!</v>
      </c>
      <c r="AH85" s="35">
        <v>0</v>
      </c>
      <c r="AI85" s="35">
        <v>0</v>
      </c>
      <c r="AJ85" s="35">
        <v>0</v>
      </c>
      <c r="AK85" s="24" t="e">
        <f t="shared" si="68"/>
        <v>#DIV/0!</v>
      </c>
      <c r="AL85" s="35">
        <v>0</v>
      </c>
      <c r="AM85" s="35">
        <v>0</v>
      </c>
      <c r="AN85" s="35">
        <v>0</v>
      </c>
      <c r="AO85" s="24" t="e">
        <f t="shared" si="81"/>
        <v>#DIV/0!</v>
      </c>
      <c r="AP85" s="35">
        <v>0</v>
      </c>
      <c r="AQ85" s="37">
        <v>0</v>
      </c>
      <c r="AR85" s="35">
        <v>0</v>
      </c>
      <c r="AS85" s="24">
        <v>0</v>
      </c>
      <c r="AT85" s="24">
        <v>0</v>
      </c>
      <c r="AU85" s="37">
        <v>0</v>
      </c>
      <c r="AV85" s="35">
        <v>3500</v>
      </c>
      <c r="AW85" s="35">
        <v>2898</v>
      </c>
      <c r="AX85" s="35">
        <v>2898</v>
      </c>
      <c r="AY85" s="35">
        <v>0</v>
      </c>
      <c r="AZ85" s="35">
        <v>0</v>
      </c>
      <c r="BA85" s="35">
        <v>0</v>
      </c>
      <c r="BB85" s="35">
        <v>439.9</v>
      </c>
      <c r="BC85" s="35">
        <v>0</v>
      </c>
      <c r="BD85" s="35">
        <v>0</v>
      </c>
      <c r="BE85" s="24">
        <v>0</v>
      </c>
      <c r="BF85" s="24">
        <v>0</v>
      </c>
      <c r="BG85" s="35">
        <v>0</v>
      </c>
      <c r="BH85" s="24">
        <v>0</v>
      </c>
      <c r="BI85" s="24">
        <v>0</v>
      </c>
      <c r="BJ85" s="35">
        <v>0</v>
      </c>
      <c r="BK85" s="21">
        <f t="shared" si="69"/>
        <v>137.1</v>
      </c>
      <c r="BL85" s="21">
        <f t="shared" si="70"/>
        <v>89.115</v>
      </c>
      <c r="BM85" s="21">
        <f t="shared" si="71"/>
        <v>136</v>
      </c>
      <c r="BN85" s="25">
        <f t="shared" si="72"/>
        <v>152.61179374964934</v>
      </c>
      <c r="BO85" s="35">
        <v>137.1</v>
      </c>
      <c r="BP85" s="35">
        <v>89.115</v>
      </c>
      <c r="BQ85" s="35">
        <v>136</v>
      </c>
      <c r="BR85" s="35">
        <v>0</v>
      </c>
      <c r="BS85" s="35">
        <v>0</v>
      </c>
      <c r="BT85" s="35">
        <v>0</v>
      </c>
      <c r="BU85" s="35">
        <v>0</v>
      </c>
      <c r="BV85" s="35">
        <v>0</v>
      </c>
      <c r="BW85" s="35">
        <v>0</v>
      </c>
      <c r="BX85" s="35">
        <v>0</v>
      </c>
      <c r="BY85" s="35">
        <v>0</v>
      </c>
      <c r="BZ85" s="35">
        <v>0</v>
      </c>
      <c r="CA85" s="35">
        <v>0</v>
      </c>
      <c r="CB85" s="35">
        <v>0</v>
      </c>
      <c r="CC85" s="35">
        <v>0</v>
      </c>
      <c r="CD85" s="35">
        <v>0</v>
      </c>
      <c r="CE85" s="35">
        <v>0</v>
      </c>
      <c r="CF85" s="35">
        <v>0</v>
      </c>
      <c r="CG85" s="35">
        <v>0</v>
      </c>
      <c r="CH85" s="35">
        <v>0</v>
      </c>
      <c r="CI85" s="35">
        <v>0</v>
      </c>
      <c r="CJ85" s="38"/>
      <c r="CK85" s="35">
        <v>0</v>
      </c>
      <c r="CL85" s="35">
        <v>0</v>
      </c>
      <c r="CM85" s="35">
        <v>0</v>
      </c>
      <c r="CN85" s="35">
        <v>0</v>
      </c>
      <c r="CO85" s="35">
        <v>0</v>
      </c>
      <c r="CP85" s="35">
        <v>0</v>
      </c>
      <c r="CQ85" s="35">
        <v>0</v>
      </c>
      <c r="CR85" s="35">
        <v>0</v>
      </c>
      <c r="CS85" s="35">
        <v>0</v>
      </c>
      <c r="CT85" s="35">
        <v>0</v>
      </c>
      <c r="CU85" s="35">
        <v>0</v>
      </c>
      <c r="CV85" s="35">
        <v>0</v>
      </c>
      <c r="CW85" s="35">
        <v>0</v>
      </c>
      <c r="CX85" s="35">
        <v>0</v>
      </c>
      <c r="CY85" s="35">
        <v>0</v>
      </c>
      <c r="CZ85" s="34">
        <v>0</v>
      </c>
      <c r="DA85" s="35">
        <v>0</v>
      </c>
      <c r="DB85" s="19">
        <f t="shared" si="73"/>
        <v>4325.2</v>
      </c>
      <c r="DC85" s="19">
        <f t="shared" si="74"/>
        <v>3136.3799999999997</v>
      </c>
      <c r="DD85" s="19">
        <f t="shared" si="75"/>
        <v>3204.7</v>
      </c>
      <c r="DE85" s="35">
        <v>0</v>
      </c>
      <c r="DF85" s="35">
        <v>0</v>
      </c>
      <c r="DG85" s="35">
        <v>0</v>
      </c>
      <c r="DH85" s="35">
        <v>0</v>
      </c>
      <c r="DI85" s="35">
        <v>0</v>
      </c>
      <c r="DJ85" s="35">
        <v>0</v>
      </c>
      <c r="DK85" s="35">
        <v>0</v>
      </c>
      <c r="DL85" s="35">
        <v>0</v>
      </c>
      <c r="DM85" s="35">
        <v>0</v>
      </c>
      <c r="DN85" s="35">
        <v>0</v>
      </c>
      <c r="DO85" s="35">
        <v>0</v>
      </c>
      <c r="DP85" s="35">
        <v>0</v>
      </c>
      <c r="DQ85" s="35">
        <v>0</v>
      </c>
      <c r="DR85" s="35">
        <v>0</v>
      </c>
      <c r="DS85" s="35">
        <v>0</v>
      </c>
      <c r="DT85" s="35">
        <v>0</v>
      </c>
      <c r="DU85" s="35">
        <v>0</v>
      </c>
      <c r="DV85" s="35">
        <v>0</v>
      </c>
      <c r="DW85" s="38">
        <v>0</v>
      </c>
      <c r="DX85" s="26">
        <f t="shared" si="76"/>
        <v>0</v>
      </c>
      <c r="DY85" s="26">
        <f t="shared" si="77"/>
        <v>0</v>
      </c>
      <c r="DZ85" s="26">
        <f t="shared" si="78"/>
        <v>0</v>
      </c>
    </row>
    <row r="86" spans="2:130" ht="17.25">
      <c r="B86" s="28">
        <v>77</v>
      </c>
      <c r="C86" s="32" t="s">
        <v>135</v>
      </c>
      <c r="D86" s="46">
        <v>0.9261</v>
      </c>
      <c r="E86" s="43">
        <v>0</v>
      </c>
      <c r="F86" s="19">
        <f t="shared" si="55"/>
        <v>7916</v>
      </c>
      <c r="G86" s="19">
        <f t="shared" si="56"/>
        <v>5093.955</v>
      </c>
      <c r="H86" s="19">
        <f t="shared" si="57"/>
        <v>5521.6810000000005</v>
      </c>
      <c r="I86" s="19">
        <f t="shared" si="58"/>
        <v>108.39673691660016</v>
      </c>
      <c r="J86" s="19">
        <f t="shared" si="59"/>
        <v>-98</v>
      </c>
      <c r="K86" s="19">
        <f t="shared" si="60"/>
        <v>-3355.5840000000003</v>
      </c>
      <c r="L86" s="27">
        <v>7818</v>
      </c>
      <c r="M86" s="27">
        <v>2166.097</v>
      </c>
      <c r="N86" s="21">
        <f t="shared" si="61"/>
        <v>3761.7</v>
      </c>
      <c r="O86" s="21">
        <f t="shared" si="62"/>
        <v>2055.955</v>
      </c>
      <c r="P86" s="21">
        <f t="shared" si="63"/>
        <v>2483.681</v>
      </c>
      <c r="Q86" s="21">
        <f t="shared" si="79"/>
        <v>120.80424912023852</v>
      </c>
      <c r="R86" s="22">
        <f t="shared" si="64"/>
        <v>237</v>
      </c>
      <c r="S86" s="22">
        <f t="shared" si="64"/>
        <v>154.05</v>
      </c>
      <c r="T86" s="22">
        <f t="shared" si="65"/>
        <v>425.506</v>
      </c>
      <c r="U86" s="23">
        <f t="shared" si="54"/>
        <v>276.2129178838039</v>
      </c>
      <c r="V86" s="35">
        <v>237</v>
      </c>
      <c r="W86" s="35">
        <v>154.05</v>
      </c>
      <c r="X86" s="35">
        <v>425.506</v>
      </c>
      <c r="Y86" s="35">
        <f t="shared" si="66"/>
        <v>276.2129178838039</v>
      </c>
      <c r="Z86" s="34">
        <v>2407</v>
      </c>
      <c r="AA86" s="35">
        <v>1444.2</v>
      </c>
      <c r="AB86" s="35">
        <v>1855.8</v>
      </c>
      <c r="AC86" s="24">
        <f t="shared" si="80"/>
        <v>128.50020772746154</v>
      </c>
      <c r="AD86" s="35">
        <v>0</v>
      </c>
      <c r="AE86" s="35">
        <v>0</v>
      </c>
      <c r="AF86" s="35">
        <v>0</v>
      </c>
      <c r="AG86" s="24" t="e">
        <f t="shared" si="67"/>
        <v>#DIV/0!</v>
      </c>
      <c r="AH86" s="35">
        <v>12</v>
      </c>
      <c r="AI86" s="35">
        <v>9</v>
      </c>
      <c r="AJ86" s="35">
        <v>3</v>
      </c>
      <c r="AK86" s="24">
        <f t="shared" si="68"/>
        <v>33.33333333333333</v>
      </c>
      <c r="AL86" s="35">
        <v>0</v>
      </c>
      <c r="AM86" s="35">
        <v>0</v>
      </c>
      <c r="AN86" s="35">
        <v>0</v>
      </c>
      <c r="AO86" s="24" t="e">
        <f t="shared" si="81"/>
        <v>#DIV/0!</v>
      </c>
      <c r="AP86" s="35">
        <v>0</v>
      </c>
      <c r="AQ86" s="37">
        <v>0</v>
      </c>
      <c r="AR86" s="35">
        <v>0</v>
      </c>
      <c r="AS86" s="24">
        <v>0</v>
      </c>
      <c r="AT86" s="24">
        <v>0</v>
      </c>
      <c r="AU86" s="37">
        <v>0</v>
      </c>
      <c r="AV86" s="35">
        <v>3500</v>
      </c>
      <c r="AW86" s="35">
        <v>3038</v>
      </c>
      <c r="AX86" s="35">
        <v>3038</v>
      </c>
      <c r="AY86" s="35">
        <v>0</v>
      </c>
      <c r="AZ86" s="35">
        <v>0</v>
      </c>
      <c r="BA86" s="35">
        <v>0</v>
      </c>
      <c r="BB86" s="35">
        <v>654.3</v>
      </c>
      <c r="BC86" s="35">
        <v>0</v>
      </c>
      <c r="BD86" s="35">
        <v>0</v>
      </c>
      <c r="BE86" s="24">
        <v>0</v>
      </c>
      <c r="BF86" s="24">
        <v>0</v>
      </c>
      <c r="BG86" s="35">
        <v>0</v>
      </c>
      <c r="BH86" s="24">
        <v>0</v>
      </c>
      <c r="BI86" s="24">
        <v>0</v>
      </c>
      <c r="BJ86" s="35">
        <v>0</v>
      </c>
      <c r="BK86" s="21">
        <f t="shared" si="69"/>
        <v>205.7</v>
      </c>
      <c r="BL86" s="21">
        <f t="shared" si="70"/>
        <v>133.705</v>
      </c>
      <c r="BM86" s="21">
        <f t="shared" si="71"/>
        <v>199.375</v>
      </c>
      <c r="BN86" s="25">
        <f t="shared" si="72"/>
        <v>149.1155902920609</v>
      </c>
      <c r="BO86" s="35">
        <v>205.7</v>
      </c>
      <c r="BP86" s="35">
        <v>133.705</v>
      </c>
      <c r="BQ86" s="35">
        <v>199.375</v>
      </c>
      <c r="BR86" s="35">
        <v>0</v>
      </c>
      <c r="BS86" s="35">
        <v>0</v>
      </c>
      <c r="BT86" s="35">
        <v>0</v>
      </c>
      <c r="BU86" s="35">
        <v>0</v>
      </c>
      <c r="BV86" s="35">
        <v>0</v>
      </c>
      <c r="BW86" s="35">
        <v>0</v>
      </c>
      <c r="BX86" s="35">
        <v>0</v>
      </c>
      <c r="BY86" s="35">
        <v>0</v>
      </c>
      <c r="BZ86" s="35">
        <v>0</v>
      </c>
      <c r="CA86" s="35">
        <v>0</v>
      </c>
      <c r="CB86" s="35">
        <v>0</v>
      </c>
      <c r="CC86" s="35">
        <v>0</v>
      </c>
      <c r="CD86" s="35">
        <v>0</v>
      </c>
      <c r="CE86" s="35">
        <v>0</v>
      </c>
      <c r="CF86" s="35">
        <v>0</v>
      </c>
      <c r="CG86" s="35">
        <v>0</v>
      </c>
      <c r="CH86" s="35">
        <v>0</v>
      </c>
      <c r="CI86" s="35">
        <v>0</v>
      </c>
      <c r="CJ86" s="38"/>
      <c r="CK86" s="35">
        <v>0</v>
      </c>
      <c r="CL86" s="35">
        <v>0</v>
      </c>
      <c r="CM86" s="35">
        <v>0</v>
      </c>
      <c r="CN86" s="35">
        <v>0</v>
      </c>
      <c r="CO86" s="35">
        <v>0</v>
      </c>
      <c r="CP86" s="35">
        <v>0</v>
      </c>
      <c r="CQ86" s="35">
        <v>0</v>
      </c>
      <c r="CR86" s="35">
        <v>0</v>
      </c>
      <c r="CS86" s="35">
        <v>0</v>
      </c>
      <c r="CT86" s="35">
        <v>0</v>
      </c>
      <c r="CU86" s="35">
        <v>0</v>
      </c>
      <c r="CV86" s="35">
        <v>0</v>
      </c>
      <c r="CW86" s="35">
        <v>900</v>
      </c>
      <c r="CX86" s="35">
        <v>315</v>
      </c>
      <c r="CY86" s="35">
        <v>0</v>
      </c>
      <c r="CZ86" s="34">
        <v>0</v>
      </c>
      <c r="DA86" s="35">
        <v>0</v>
      </c>
      <c r="DB86" s="19">
        <f t="shared" si="73"/>
        <v>7916</v>
      </c>
      <c r="DC86" s="19">
        <f t="shared" si="74"/>
        <v>5093.955</v>
      </c>
      <c r="DD86" s="19">
        <f t="shared" si="75"/>
        <v>5521.6810000000005</v>
      </c>
      <c r="DE86" s="35">
        <v>0</v>
      </c>
      <c r="DF86" s="35">
        <v>0</v>
      </c>
      <c r="DG86" s="35">
        <v>0</v>
      </c>
      <c r="DH86" s="35">
        <v>0</v>
      </c>
      <c r="DI86" s="35">
        <v>0</v>
      </c>
      <c r="DJ86" s="35">
        <v>0</v>
      </c>
      <c r="DK86" s="35">
        <v>0</v>
      </c>
      <c r="DL86" s="35">
        <v>0</v>
      </c>
      <c r="DM86" s="35">
        <v>0</v>
      </c>
      <c r="DN86" s="35">
        <v>0</v>
      </c>
      <c r="DO86" s="35">
        <v>0</v>
      </c>
      <c r="DP86" s="35">
        <v>0</v>
      </c>
      <c r="DQ86" s="35">
        <v>0</v>
      </c>
      <c r="DR86" s="35">
        <v>0</v>
      </c>
      <c r="DS86" s="35">
        <v>0</v>
      </c>
      <c r="DT86" s="35">
        <v>0</v>
      </c>
      <c r="DU86" s="35">
        <v>0</v>
      </c>
      <c r="DV86" s="35">
        <v>0</v>
      </c>
      <c r="DW86" s="38">
        <v>0</v>
      </c>
      <c r="DX86" s="26">
        <f t="shared" si="76"/>
        <v>0</v>
      </c>
      <c r="DY86" s="26">
        <f t="shared" si="77"/>
        <v>0</v>
      </c>
      <c r="DZ86" s="26">
        <f t="shared" si="78"/>
        <v>0</v>
      </c>
    </row>
    <row r="87" spans="2:130" ht="17.25">
      <c r="B87" s="28">
        <v>78</v>
      </c>
      <c r="C87" s="32" t="s">
        <v>136</v>
      </c>
      <c r="D87" s="46">
        <v>2953.371</v>
      </c>
      <c r="E87" s="43">
        <v>0.0006</v>
      </c>
      <c r="F87" s="19">
        <f t="shared" si="55"/>
        <v>4981.599999999999</v>
      </c>
      <c r="G87" s="19">
        <f t="shared" si="56"/>
        <v>3515.385</v>
      </c>
      <c r="H87" s="19">
        <f t="shared" si="57"/>
        <v>3639.261</v>
      </c>
      <c r="I87" s="19">
        <f t="shared" si="58"/>
        <v>103.52382455975659</v>
      </c>
      <c r="J87" s="19">
        <f t="shared" si="59"/>
        <v>270.40000000000055</v>
      </c>
      <c r="K87" s="19">
        <f t="shared" si="60"/>
        <v>-2068.904</v>
      </c>
      <c r="L87" s="27">
        <v>5252</v>
      </c>
      <c r="M87" s="27">
        <v>1570.357</v>
      </c>
      <c r="N87" s="21">
        <f t="shared" si="61"/>
        <v>1132.9</v>
      </c>
      <c r="O87" s="21">
        <f t="shared" si="62"/>
        <v>686.385</v>
      </c>
      <c r="P87" s="21">
        <f t="shared" si="63"/>
        <v>810.2610000000001</v>
      </c>
      <c r="Q87" s="21">
        <f t="shared" si="79"/>
        <v>118.04759719399465</v>
      </c>
      <c r="R87" s="22">
        <f t="shared" si="64"/>
        <v>82.9</v>
      </c>
      <c r="S87" s="22">
        <f t="shared" si="64"/>
        <v>53.885</v>
      </c>
      <c r="T87" s="22">
        <f t="shared" si="65"/>
        <v>27.5</v>
      </c>
      <c r="U87" s="23">
        <f t="shared" si="54"/>
        <v>51.03461074510531</v>
      </c>
      <c r="V87" s="35">
        <v>82.9</v>
      </c>
      <c r="W87" s="35">
        <v>53.885</v>
      </c>
      <c r="X87" s="35">
        <v>27.5</v>
      </c>
      <c r="Y87" s="35">
        <f t="shared" si="66"/>
        <v>51.03461074510531</v>
      </c>
      <c r="Z87" s="34">
        <v>1000</v>
      </c>
      <c r="AA87" s="35">
        <v>600</v>
      </c>
      <c r="AB87" s="35">
        <v>732.686</v>
      </c>
      <c r="AC87" s="24">
        <f t="shared" si="80"/>
        <v>122.11433333333335</v>
      </c>
      <c r="AD87" s="35">
        <v>0</v>
      </c>
      <c r="AE87" s="35">
        <v>0</v>
      </c>
      <c r="AF87" s="35">
        <v>0</v>
      </c>
      <c r="AG87" s="24" t="e">
        <f t="shared" si="67"/>
        <v>#DIV/0!</v>
      </c>
      <c r="AH87" s="35">
        <v>0</v>
      </c>
      <c r="AI87" s="35">
        <v>0</v>
      </c>
      <c r="AJ87" s="35">
        <v>0</v>
      </c>
      <c r="AK87" s="24" t="e">
        <f t="shared" si="68"/>
        <v>#DIV/0!</v>
      </c>
      <c r="AL87" s="35">
        <v>0</v>
      </c>
      <c r="AM87" s="35">
        <v>0</v>
      </c>
      <c r="AN87" s="35">
        <v>0</v>
      </c>
      <c r="AO87" s="24" t="e">
        <f t="shared" si="81"/>
        <v>#DIV/0!</v>
      </c>
      <c r="AP87" s="35">
        <v>0</v>
      </c>
      <c r="AQ87" s="37">
        <v>0</v>
      </c>
      <c r="AR87" s="35">
        <v>0</v>
      </c>
      <c r="AS87" s="24">
        <v>0</v>
      </c>
      <c r="AT87" s="24">
        <v>0</v>
      </c>
      <c r="AU87" s="37">
        <v>0</v>
      </c>
      <c r="AV87" s="35">
        <v>3500</v>
      </c>
      <c r="AW87" s="35">
        <v>2829</v>
      </c>
      <c r="AX87" s="35">
        <v>2829</v>
      </c>
      <c r="AY87" s="35">
        <v>0</v>
      </c>
      <c r="AZ87" s="35">
        <v>0</v>
      </c>
      <c r="BA87" s="35">
        <v>0</v>
      </c>
      <c r="BB87" s="35">
        <v>348.7</v>
      </c>
      <c r="BC87" s="35">
        <v>0</v>
      </c>
      <c r="BD87" s="35">
        <v>0</v>
      </c>
      <c r="BE87" s="24">
        <v>0</v>
      </c>
      <c r="BF87" s="24">
        <v>0</v>
      </c>
      <c r="BG87" s="35">
        <v>0</v>
      </c>
      <c r="BH87" s="24">
        <v>0</v>
      </c>
      <c r="BI87" s="24">
        <v>0</v>
      </c>
      <c r="BJ87" s="35">
        <v>0</v>
      </c>
      <c r="BK87" s="21">
        <f t="shared" si="69"/>
        <v>50</v>
      </c>
      <c r="BL87" s="21">
        <f t="shared" si="70"/>
        <v>32.5</v>
      </c>
      <c r="BM87" s="21">
        <f t="shared" si="71"/>
        <v>50.075</v>
      </c>
      <c r="BN87" s="25">
        <f t="shared" si="72"/>
        <v>154.0769230769231</v>
      </c>
      <c r="BO87" s="35">
        <v>50</v>
      </c>
      <c r="BP87" s="35">
        <v>32.5</v>
      </c>
      <c r="BQ87" s="35">
        <v>50.075</v>
      </c>
      <c r="BR87" s="35">
        <v>0</v>
      </c>
      <c r="BS87" s="35">
        <v>0</v>
      </c>
      <c r="BT87" s="35">
        <v>0</v>
      </c>
      <c r="BU87" s="35">
        <v>0</v>
      </c>
      <c r="BV87" s="35">
        <v>0</v>
      </c>
      <c r="BW87" s="35">
        <v>0</v>
      </c>
      <c r="BX87" s="35">
        <v>0</v>
      </c>
      <c r="BY87" s="35">
        <v>0</v>
      </c>
      <c r="BZ87" s="35">
        <v>0</v>
      </c>
      <c r="CA87" s="35">
        <v>0</v>
      </c>
      <c r="CB87" s="35">
        <v>0</v>
      </c>
      <c r="CC87" s="35">
        <v>0</v>
      </c>
      <c r="CD87" s="35">
        <v>0</v>
      </c>
      <c r="CE87" s="35">
        <v>0</v>
      </c>
      <c r="CF87" s="35">
        <v>0</v>
      </c>
      <c r="CG87" s="35">
        <v>0</v>
      </c>
      <c r="CH87" s="35">
        <v>0</v>
      </c>
      <c r="CI87" s="35">
        <v>0</v>
      </c>
      <c r="CJ87" s="38"/>
      <c r="CK87" s="35">
        <v>0</v>
      </c>
      <c r="CL87" s="35">
        <v>0</v>
      </c>
      <c r="CM87" s="35">
        <v>0</v>
      </c>
      <c r="CN87" s="35">
        <v>0</v>
      </c>
      <c r="CO87" s="35">
        <v>0</v>
      </c>
      <c r="CP87" s="35">
        <v>0</v>
      </c>
      <c r="CQ87" s="35">
        <v>0</v>
      </c>
      <c r="CR87" s="35">
        <v>0</v>
      </c>
      <c r="CS87" s="35">
        <v>0</v>
      </c>
      <c r="CT87" s="35">
        <v>0</v>
      </c>
      <c r="CU87" s="35">
        <v>0</v>
      </c>
      <c r="CV87" s="35">
        <v>0</v>
      </c>
      <c r="CW87" s="35">
        <v>0</v>
      </c>
      <c r="CX87" s="35">
        <v>0</v>
      </c>
      <c r="CY87" s="35">
        <v>0</v>
      </c>
      <c r="CZ87" s="34">
        <v>0</v>
      </c>
      <c r="DA87" s="35">
        <v>0</v>
      </c>
      <c r="DB87" s="19">
        <f t="shared" si="73"/>
        <v>4981.599999999999</v>
      </c>
      <c r="DC87" s="19">
        <f t="shared" si="74"/>
        <v>3515.385</v>
      </c>
      <c r="DD87" s="19">
        <f t="shared" si="75"/>
        <v>3639.261</v>
      </c>
      <c r="DE87" s="35">
        <v>0</v>
      </c>
      <c r="DF87" s="35">
        <v>0</v>
      </c>
      <c r="DG87" s="35">
        <v>0</v>
      </c>
      <c r="DH87" s="35">
        <v>0</v>
      </c>
      <c r="DI87" s="35">
        <v>0</v>
      </c>
      <c r="DJ87" s="35">
        <v>0</v>
      </c>
      <c r="DK87" s="35">
        <v>0</v>
      </c>
      <c r="DL87" s="35">
        <v>0</v>
      </c>
      <c r="DM87" s="35">
        <v>0</v>
      </c>
      <c r="DN87" s="35">
        <v>0</v>
      </c>
      <c r="DO87" s="35">
        <v>0</v>
      </c>
      <c r="DP87" s="35">
        <v>0</v>
      </c>
      <c r="DQ87" s="35">
        <v>0</v>
      </c>
      <c r="DR87" s="35">
        <v>0</v>
      </c>
      <c r="DS87" s="35">
        <v>0</v>
      </c>
      <c r="DT87" s="35">
        <v>0</v>
      </c>
      <c r="DU87" s="35">
        <v>0</v>
      </c>
      <c r="DV87" s="35">
        <v>0</v>
      </c>
      <c r="DW87" s="38">
        <v>0</v>
      </c>
      <c r="DX87" s="26">
        <f t="shared" si="76"/>
        <v>0</v>
      </c>
      <c r="DY87" s="26">
        <f t="shared" si="77"/>
        <v>0</v>
      </c>
      <c r="DZ87" s="26">
        <f t="shared" si="78"/>
        <v>0</v>
      </c>
    </row>
    <row r="88" spans="2:130" ht="17.25">
      <c r="B88" s="28">
        <v>79</v>
      </c>
      <c r="C88" s="32" t="s">
        <v>137</v>
      </c>
      <c r="D88" s="46">
        <v>441.6884</v>
      </c>
      <c r="E88" s="43">
        <v>52.003</v>
      </c>
      <c r="F88" s="19">
        <f t="shared" si="55"/>
        <v>9210.2</v>
      </c>
      <c r="G88" s="19">
        <f t="shared" si="56"/>
        <v>6692.6</v>
      </c>
      <c r="H88" s="19">
        <f t="shared" si="57"/>
        <v>6752.051000000001</v>
      </c>
      <c r="I88" s="19">
        <f t="shared" si="58"/>
        <v>100.88830947613783</v>
      </c>
      <c r="J88" s="19">
        <f t="shared" si="59"/>
        <v>-3.3000000000010914</v>
      </c>
      <c r="K88" s="19">
        <f t="shared" si="60"/>
        <v>-3437.2190000000014</v>
      </c>
      <c r="L88" s="27">
        <v>9206.9</v>
      </c>
      <c r="M88" s="27">
        <v>3314.832</v>
      </c>
      <c r="N88" s="21">
        <f t="shared" si="61"/>
        <v>1808</v>
      </c>
      <c r="O88" s="21">
        <f t="shared" si="62"/>
        <v>1159</v>
      </c>
      <c r="P88" s="21">
        <f t="shared" si="63"/>
        <v>1218.451</v>
      </c>
      <c r="Q88" s="21">
        <f t="shared" si="79"/>
        <v>105.1295081967213</v>
      </c>
      <c r="R88" s="22">
        <f t="shared" si="64"/>
        <v>260</v>
      </c>
      <c r="S88" s="22">
        <f t="shared" si="64"/>
        <v>169</v>
      </c>
      <c r="T88" s="22">
        <f t="shared" si="65"/>
        <v>198.761</v>
      </c>
      <c r="U88" s="23">
        <f t="shared" si="54"/>
        <v>117.61005917159764</v>
      </c>
      <c r="V88" s="35">
        <v>260</v>
      </c>
      <c r="W88" s="35">
        <v>169</v>
      </c>
      <c r="X88" s="35">
        <v>198.761</v>
      </c>
      <c r="Y88" s="35">
        <f t="shared" si="66"/>
        <v>117.61005917159764</v>
      </c>
      <c r="Z88" s="34">
        <v>520</v>
      </c>
      <c r="AA88" s="35">
        <v>312</v>
      </c>
      <c r="AB88" s="35">
        <v>333.42</v>
      </c>
      <c r="AC88" s="24">
        <f t="shared" si="80"/>
        <v>106.86538461538461</v>
      </c>
      <c r="AD88" s="35">
        <v>0</v>
      </c>
      <c r="AE88" s="35">
        <v>0</v>
      </c>
      <c r="AF88" s="35">
        <v>0</v>
      </c>
      <c r="AG88" s="24" t="e">
        <f t="shared" si="67"/>
        <v>#DIV/0!</v>
      </c>
      <c r="AH88" s="35">
        <v>28</v>
      </c>
      <c r="AI88" s="35">
        <v>28</v>
      </c>
      <c r="AJ88" s="35">
        <v>28</v>
      </c>
      <c r="AK88" s="24">
        <f t="shared" si="68"/>
        <v>100</v>
      </c>
      <c r="AL88" s="35">
        <v>0</v>
      </c>
      <c r="AM88" s="35">
        <v>0</v>
      </c>
      <c r="AN88" s="35">
        <v>0</v>
      </c>
      <c r="AO88" s="24" t="e">
        <f t="shared" si="81"/>
        <v>#DIV/0!</v>
      </c>
      <c r="AP88" s="35">
        <v>0</v>
      </c>
      <c r="AQ88" s="37">
        <v>0</v>
      </c>
      <c r="AR88" s="35">
        <v>0</v>
      </c>
      <c r="AS88" s="24">
        <v>0</v>
      </c>
      <c r="AT88" s="24">
        <v>0</v>
      </c>
      <c r="AU88" s="37">
        <v>0</v>
      </c>
      <c r="AV88" s="35">
        <v>7402.2</v>
      </c>
      <c r="AW88" s="35">
        <v>5533.6</v>
      </c>
      <c r="AX88" s="35">
        <v>5533.6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24">
        <v>0</v>
      </c>
      <c r="BF88" s="24">
        <v>0</v>
      </c>
      <c r="BG88" s="35">
        <v>0</v>
      </c>
      <c r="BH88" s="24">
        <v>0</v>
      </c>
      <c r="BI88" s="24">
        <v>0</v>
      </c>
      <c r="BJ88" s="35">
        <v>0</v>
      </c>
      <c r="BK88" s="21">
        <f t="shared" si="69"/>
        <v>1000</v>
      </c>
      <c r="BL88" s="21">
        <f t="shared" si="70"/>
        <v>650</v>
      </c>
      <c r="BM88" s="21">
        <f t="shared" si="71"/>
        <v>658.27</v>
      </c>
      <c r="BN88" s="25">
        <f t="shared" si="72"/>
        <v>101.27230769230768</v>
      </c>
      <c r="BO88" s="35">
        <v>1000</v>
      </c>
      <c r="BP88" s="35">
        <v>650</v>
      </c>
      <c r="BQ88" s="35">
        <v>658.27</v>
      </c>
      <c r="BR88" s="35">
        <v>0</v>
      </c>
      <c r="BS88" s="35">
        <v>0</v>
      </c>
      <c r="BT88" s="35">
        <v>0</v>
      </c>
      <c r="BU88" s="35">
        <v>0</v>
      </c>
      <c r="BV88" s="35">
        <v>0</v>
      </c>
      <c r="BW88" s="35">
        <v>0</v>
      </c>
      <c r="BX88" s="35">
        <v>0</v>
      </c>
      <c r="BY88" s="35">
        <v>0</v>
      </c>
      <c r="BZ88" s="35">
        <v>0</v>
      </c>
      <c r="CA88" s="35">
        <v>0</v>
      </c>
      <c r="CB88" s="35">
        <v>0</v>
      </c>
      <c r="CC88" s="35">
        <v>0</v>
      </c>
      <c r="CD88" s="35">
        <v>0</v>
      </c>
      <c r="CE88" s="35">
        <v>0</v>
      </c>
      <c r="CF88" s="35">
        <v>0</v>
      </c>
      <c r="CG88" s="35">
        <v>0</v>
      </c>
      <c r="CH88" s="35">
        <v>0</v>
      </c>
      <c r="CI88" s="35">
        <v>0</v>
      </c>
      <c r="CJ88" s="38"/>
      <c r="CK88" s="35">
        <v>0</v>
      </c>
      <c r="CL88" s="35">
        <v>0</v>
      </c>
      <c r="CM88" s="35">
        <v>0</v>
      </c>
      <c r="CN88" s="35">
        <v>0</v>
      </c>
      <c r="CO88" s="35">
        <v>0</v>
      </c>
      <c r="CP88" s="35">
        <v>0</v>
      </c>
      <c r="CQ88" s="35">
        <v>0</v>
      </c>
      <c r="CR88" s="35">
        <v>0</v>
      </c>
      <c r="CS88" s="35">
        <v>0</v>
      </c>
      <c r="CT88" s="35">
        <v>0</v>
      </c>
      <c r="CU88" s="35">
        <v>0</v>
      </c>
      <c r="CV88" s="35">
        <v>0</v>
      </c>
      <c r="CW88" s="35">
        <v>0</v>
      </c>
      <c r="CX88" s="35">
        <v>0</v>
      </c>
      <c r="CY88" s="35">
        <v>0</v>
      </c>
      <c r="CZ88" s="34">
        <v>0</v>
      </c>
      <c r="DA88" s="35">
        <v>0</v>
      </c>
      <c r="DB88" s="19">
        <f t="shared" si="73"/>
        <v>9210.2</v>
      </c>
      <c r="DC88" s="19">
        <f t="shared" si="74"/>
        <v>6692.6</v>
      </c>
      <c r="DD88" s="19">
        <f t="shared" si="75"/>
        <v>6752.051000000001</v>
      </c>
      <c r="DE88" s="35">
        <v>0</v>
      </c>
      <c r="DF88" s="35">
        <v>0</v>
      </c>
      <c r="DG88" s="35">
        <v>0</v>
      </c>
      <c r="DH88" s="35">
        <v>0</v>
      </c>
      <c r="DI88" s="35">
        <v>0</v>
      </c>
      <c r="DJ88" s="35">
        <v>0</v>
      </c>
      <c r="DK88" s="35">
        <v>0</v>
      </c>
      <c r="DL88" s="35">
        <v>0</v>
      </c>
      <c r="DM88" s="35">
        <v>0</v>
      </c>
      <c r="DN88" s="35">
        <v>0</v>
      </c>
      <c r="DO88" s="35">
        <v>0</v>
      </c>
      <c r="DP88" s="35">
        <v>0</v>
      </c>
      <c r="DQ88" s="35">
        <v>0</v>
      </c>
      <c r="DR88" s="35">
        <v>0</v>
      </c>
      <c r="DS88" s="35">
        <v>0</v>
      </c>
      <c r="DT88" s="35">
        <v>0</v>
      </c>
      <c r="DU88" s="35">
        <v>0</v>
      </c>
      <c r="DV88" s="35">
        <v>0</v>
      </c>
      <c r="DW88" s="38">
        <v>0</v>
      </c>
      <c r="DX88" s="26">
        <f t="shared" si="76"/>
        <v>0</v>
      </c>
      <c r="DY88" s="26">
        <f t="shared" si="77"/>
        <v>0</v>
      </c>
      <c r="DZ88" s="26">
        <f t="shared" si="78"/>
        <v>0</v>
      </c>
    </row>
    <row r="89" spans="2:130" ht="17.25">
      <c r="B89" s="28">
        <v>80</v>
      </c>
      <c r="C89" s="32" t="s">
        <v>138</v>
      </c>
      <c r="D89" s="46">
        <v>19024.6309</v>
      </c>
      <c r="E89" s="43">
        <v>1786.01</v>
      </c>
      <c r="F89" s="19">
        <f t="shared" si="55"/>
        <v>14684.4</v>
      </c>
      <c r="G89" s="19">
        <f t="shared" si="56"/>
        <v>9699.35</v>
      </c>
      <c r="H89" s="19">
        <f t="shared" si="57"/>
        <v>9469.053999999998</v>
      </c>
      <c r="I89" s="19">
        <f t="shared" si="58"/>
        <v>97.62565532741883</v>
      </c>
      <c r="J89" s="19">
        <f t="shared" si="59"/>
        <v>-2973</v>
      </c>
      <c r="K89" s="19">
        <f t="shared" si="60"/>
        <v>-7523.585999999998</v>
      </c>
      <c r="L89" s="27">
        <v>11711.4</v>
      </c>
      <c r="M89" s="27">
        <v>1945.468</v>
      </c>
      <c r="N89" s="21">
        <f t="shared" si="61"/>
        <v>8164</v>
      </c>
      <c r="O89" s="21">
        <f t="shared" si="62"/>
        <v>5066.65</v>
      </c>
      <c r="P89" s="21">
        <f t="shared" si="63"/>
        <v>4836.353999999999</v>
      </c>
      <c r="Q89" s="21">
        <f t="shared" si="79"/>
        <v>95.45466925878046</v>
      </c>
      <c r="R89" s="22">
        <f t="shared" si="64"/>
        <v>1209.5</v>
      </c>
      <c r="S89" s="22">
        <f t="shared" si="64"/>
        <v>786.175</v>
      </c>
      <c r="T89" s="22">
        <f t="shared" si="65"/>
        <v>418.93</v>
      </c>
      <c r="U89" s="23">
        <f t="shared" si="54"/>
        <v>53.28711800807709</v>
      </c>
      <c r="V89" s="35">
        <v>1209.5</v>
      </c>
      <c r="W89" s="35">
        <v>786.175</v>
      </c>
      <c r="X89" s="35">
        <v>418.93</v>
      </c>
      <c r="Y89" s="35">
        <f t="shared" si="66"/>
        <v>53.28711800807709</v>
      </c>
      <c r="Z89" s="34">
        <v>4859</v>
      </c>
      <c r="AA89" s="35">
        <v>2915.4</v>
      </c>
      <c r="AB89" s="35">
        <v>3534.16</v>
      </c>
      <c r="AC89" s="24">
        <f t="shared" si="80"/>
        <v>121.22384578445495</v>
      </c>
      <c r="AD89" s="35">
        <v>0</v>
      </c>
      <c r="AE89" s="35">
        <v>0</v>
      </c>
      <c r="AF89" s="35">
        <v>0</v>
      </c>
      <c r="AG89" s="24" t="e">
        <f t="shared" si="67"/>
        <v>#DIV/0!</v>
      </c>
      <c r="AH89" s="35">
        <v>30</v>
      </c>
      <c r="AI89" s="35">
        <v>22.5</v>
      </c>
      <c r="AJ89" s="35">
        <v>24</v>
      </c>
      <c r="AK89" s="24">
        <f t="shared" si="68"/>
        <v>106.66666666666667</v>
      </c>
      <c r="AL89" s="35">
        <v>0</v>
      </c>
      <c r="AM89" s="35">
        <v>0</v>
      </c>
      <c r="AN89" s="35">
        <v>0</v>
      </c>
      <c r="AO89" s="24" t="e">
        <f t="shared" si="81"/>
        <v>#DIV/0!</v>
      </c>
      <c r="AP89" s="35">
        <v>0</v>
      </c>
      <c r="AQ89" s="37">
        <v>0</v>
      </c>
      <c r="AR89" s="35">
        <v>0</v>
      </c>
      <c r="AS89" s="24">
        <v>0</v>
      </c>
      <c r="AT89" s="24">
        <v>0</v>
      </c>
      <c r="AU89" s="37">
        <v>0</v>
      </c>
      <c r="AV89" s="35">
        <v>4954.3</v>
      </c>
      <c r="AW89" s="35">
        <v>4632.7</v>
      </c>
      <c r="AX89" s="35">
        <v>4632.7</v>
      </c>
      <c r="AY89" s="35">
        <v>0</v>
      </c>
      <c r="AZ89" s="35">
        <v>0</v>
      </c>
      <c r="BA89" s="35">
        <v>0</v>
      </c>
      <c r="BB89" s="35">
        <v>1566.1</v>
      </c>
      <c r="BC89" s="35">
        <v>0</v>
      </c>
      <c r="BD89" s="35">
        <v>0</v>
      </c>
      <c r="BE89" s="24">
        <v>0</v>
      </c>
      <c r="BF89" s="24">
        <v>0</v>
      </c>
      <c r="BG89" s="35">
        <v>0</v>
      </c>
      <c r="BH89" s="24">
        <v>0</v>
      </c>
      <c r="BI89" s="24">
        <v>0</v>
      </c>
      <c r="BJ89" s="35">
        <v>0</v>
      </c>
      <c r="BK89" s="21">
        <f t="shared" si="69"/>
        <v>2065.5</v>
      </c>
      <c r="BL89" s="21">
        <f t="shared" si="70"/>
        <v>1342.575</v>
      </c>
      <c r="BM89" s="21">
        <f t="shared" si="71"/>
        <v>859.264</v>
      </c>
      <c r="BN89" s="25">
        <f t="shared" si="72"/>
        <v>64.00119173975382</v>
      </c>
      <c r="BO89" s="35">
        <v>2065.5</v>
      </c>
      <c r="BP89" s="35">
        <v>1342.575</v>
      </c>
      <c r="BQ89" s="35">
        <v>859.264</v>
      </c>
      <c r="BR89" s="35">
        <v>0</v>
      </c>
      <c r="BS89" s="35">
        <v>0</v>
      </c>
      <c r="BT89" s="35">
        <v>0</v>
      </c>
      <c r="BU89" s="35">
        <v>0</v>
      </c>
      <c r="BV89" s="35">
        <v>0</v>
      </c>
      <c r="BW89" s="35">
        <v>0</v>
      </c>
      <c r="BX89" s="35">
        <v>0</v>
      </c>
      <c r="BY89" s="35">
        <v>0</v>
      </c>
      <c r="BZ89" s="35">
        <v>0</v>
      </c>
      <c r="CA89" s="35">
        <v>0</v>
      </c>
      <c r="CB89" s="35">
        <v>0</v>
      </c>
      <c r="CC89" s="35">
        <v>0</v>
      </c>
      <c r="CD89" s="35">
        <v>0</v>
      </c>
      <c r="CE89" s="35">
        <v>0</v>
      </c>
      <c r="CF89" s="35">
        <v>0</v>
      </c>
      <c r="CG89" s="35">
        <v>0</v>
      </c>
      <c r="CH89" s="35">
        <v>0</v>
      </c>
      <c r="CI89" s="35">
        <v>0</v>
      </c>
      <c r="CJ89" s="38"/>
      <c r="CK89" s="35">
        <v>0</v>
      </c>
      <c r="CL89" s="35">
        <v>0</v>
      </c>
      <c r="CM89" s="35">
        <v>0</v>
      </c>
      <c r="CN89" s="35">
        <v>0</v>
      </c>
      <c r="CO89" s="35">
        <v>0</v>
      </c>
      <c r="CP89" s="35">
        <v>0</v>
      </c>
      <c r="CQ89" s="35">
        <v>0</v>
      </c>
      <c r="CR89" s="35">
        <v>0</v>
      </c>
      <c r="CS89" s="35">
        <v>0</v>
      </c>
      <c r="CT89" s="35">
        <v>0</v>
      </c>
      <c r="CU89" s="35">
        <v>0</v>
      </c>
      <c r="CV89" s="35">
        <v>0</v>
      </c>
      <c r="CW89" s="35">
        <v>0</v>
      </c>
      <c r="CX89" s="35">
        <v>0</v>
      </c>
      <c r="CY89" s="35">
        <v>0</v>
      </c>
      <c r="CZ89" s="34">
        <v>0</v>
      </c>
      <c r="DA89" s="35">
        <v>0</v>
      </c>
      <c r="DB89" s="19">
        <f t="shared" si="73"/>
        <v>14684.4</v>
      </c>
      <c r="DC89" s="19">
        <f t="shared" si="74"/>
        <v>9699.35</v>
      </c>
      <c r="DD89" s="19">
        <f t="shared" si="75"/>
        <v>9469.053999999998</v>
      </c>
      <c r="DE89" s="35">
        <v>0</v>
      </c>
      <c r="DF89" s="35">
        <v>0</v>
      </c>
      <c r="DG89" s="35">
        <v>0</v>
      </c>
      <c r="DH89" s="35">
        <v>0</v>
      </c>
      <c r="DI89" s="35">
        <v>0</v>
      </c>
      <c r="DJ89" s="35">
        <v>0</v>
      </c>
      <c r="DK89" s="35">
        <v>0</v>
      </c>
      <c r="DL89" s="35">
        <v>0</v>
      </c>
      <c r="DM89" s="35">
        <v>0</v>
      </c>
      <c r="DN89" s="35">
        <v>0</v>
      </c>
      <c r="DO89" s="35">
        <v>0</v>
      </c>
      <c r="DP89" s="35">
        <v>0</v>
      </c>
      <c r="DQ89" s="35">
        <v>0</v>
      </c>
      <c r="DR89" s="35">
        <v>0</v>
      </c>
      <c r="DS89" s="35">
        <v>0</v>
      </c>
      <c r="DT89" s="35">
        <v>0</v>
      </c>
      <c r="DU89" s="35">
        <v>0</v>
      </c>
      <c r="DV89" s="35">
        <v>0</v>
      </c>
      <c r="DW89" s="38">
        <v>0</v>
      </c>
      <c r="DX89" s="26">
        <f t="shared" si="76"/>
        <v>0</v>
      </c>
      <c r="DY89" s="26">
        <f t="shared" si="77"/>
        <v>0</v>
      </c>
      <c r="DZ89" s="26">
        <f t="shared" si="78"/>
        <v>0</v>
      </c>
    </row>
    <row r="90" spans="2:130" ht="17.25">
      <c r="B90" s="28">
        <v>81</v>
      </c>
      <c r="C90" s="32" t="s">
        <v>139</v>
      </c>
      <c r="D90" s="46">
        <v>0</v>
      </c>
      <c r="E90" s="43">
        <v>228.6571</v>
      </c>
      <c r="F90" s="19">
        <f t="shared" si="55"/>
        <v>6498</v>
      </c>
      <c r="G90" s="19">
        <f t="shared" si="56"/>
        <v>4484.855</v>
      </c>
      <c r="H90" s="19">
        <f t="shared" si="57"/>
        <v>4595.711</v>
      </c>
      <c r="I90" s="19">
        <f t="shared" si="58"/>
        <v>102.47178559841959</v>
      </c>
      <c r="J90" s="19">
        <f t="shared" si="59"/>
        <v>-103</v>
      </c>
      <c r="K90" s="19">
        <f t="shared" si="60"/>
        <v>-2837.7210000000005</v>
      </c>
      <c r="L90" s="27">
        <v>6395</v>
      </c>
      <c r="M90" s="27">
        <v>1757.99</v>
      </c>
      <c r="N90" s="21">
        <f t="shared" si="61"/>
        <v>2136.7</v>
      </c>
      <c r="O90" s="21">
        <f t="shared" si="62"/>
        <v>1317.855</v>
      </c>
      <c r="P90" s="21">
        <f t="shared" si="63"/>
        <v>1428.711</v>
      </c>
      <c r="Q90" s="21">
        <f t="shared" si="79"/>
        <v>108.41185107618061</v>
      </c>
      <c r="R90" s="22">
        <f t="shared" si="64"/>
        <v>456.7</v>
      </c>
      <c r="S90" s="22">
        <f t="shared" si="64"/>
        <v>296.855</v>
      </c>
      <c r="T90" s="22">
        <f t="shared" si="65"/>
        <v>171.604</v>
      </c>
      <c r="U90" s="23">
        <f t="shared" si="54"/>
        <v>57.80734702127302</v>
      </c>
      <c r="V90" s="35">
        <v>456.7</v>
      </c>
      <c r="W90" s="35">
        <v>296.855</v>
      </c>
      <c r="X90" s="35">
        <v>171.604</v>
      </c>
      <c r="Y90" s="35">
        <f t="shared" si="66"/>
        <v>57.80734702127302</v>
      </c>
      <c r="Z90" s="34">
        <v>1500</v>
      </c>
      <c r="AA90" s="35">
        <v>900</v>
      </c>
      <c r="AB90" s="35">
        <v>1117.732</v>
      </c>
      <c r="AC90" s="24">
        <f t="shared" si="80"/>
        <v>124.19244444444443</v>
      </c>
      <c r="AD90" s="35">
        <v>0</v>
      </c>
      <c r="AE90" s="35">
        <v>0</v>
      </c>
      <c r="AF90" s="35">
        <v>0</v>
      </c>
      <c r="AG90" s="24" t="e">
        <f t="shared" si="67"/>
        <v>#DIV/0!</v>
      </c>
      <c r="AH90" s="35">
        <v>40</v>
      </c>
      <c r="AI90" s="35">
        <v>30</v>
      </c>
      <c r="AJ90" s="35">
        <v>35</v>
      </c>
      <c r="AK90" s="24">
        <f t="shared" si="68"/>
        <v>116.66666666666667</v>
      </c>
      <c r="AL90" s="35">
        <v>0</v>
      </c>
      <c r="AM90" s="35">
        <v>0</v>
      </c>
      <c r="AN90" s="35">
        <v>0</v>
      </c>
      <c r="AO90" s="24" t="e">
        <f t="shared" si="81"/>
        <v>#DIV/0!</v>
      </c>
      <c r="AP90" s="35">
        <v>0</v>
      </c>
      <c r="AQ90" s="37">
        <v>0</v>
      </c>
      <c r="AR90" s="35">
        <v>0</v>
      </c>
      <c r="AS90" s="24">
        <v>0</v>
      </c>
      <c r="AT90" s="24">
        <v>0</v>
      </c>
      <c r="AU90" s="37">
        <v>0</v>
      </c>
      <c r="AV90" s="35">
        <v>3500</v>
      </c>
      <c r="AW90" s="35">
        <v>3167</v>
      </c>
      <c r="AX90" s="35">
        <v>3167</v>
      </c>
      <c r="AY90" s="35">
        <v>0</v>
      </c>
      <c r="AZ90" s="35">
        <v>0</v>
      </c>
      <c r="BA90" s="35">
        <v>0</v>
      </c>
      <c r="BB90" s="35">
        <v>861.3</v>
      </c>
      <c r="BC90" s="35">
        <v>0</v>
      </c>
      <c r="BD90" s="35">
        <v>0</v>
      </c>
      <c r="BE90" s="24">
        <v>0</v>
      </c>
      <c r="BF90" s="24">
        <v>0</v>
      </c>
      <c r="BG90" s="35">
        <v>0</v>
      </c>
      <c r="BH90" s="24">
        <v>0</v>
      </c>
      <c r="BI90" s="24">
        <v>0</v>
      </c>
      <c r="BJ90" s="35">
        <v>0</v>
      </c>
      <c r="BK90" s="21">
        <f t="shared" si="69"/>
        <v>140</v>
      </c>
      <c r="BL90" s="21">
        <f t="shared" si="70"/>
        <v>91</v>
      </c>
      <c r="BM90" s="21">
        <f t="shared" si="71"/>
        <v>104.375</v>
      </c>
      <c r="BN90" s="25">
        <f t="shared" si="72"/>
        <v>114.69780219780219</v>
      </c>
      <c r="BO90" s="35">
        <v>140</v>
      </c>
      <c r="BP90" s="35">
        <v>91</v>
      </c>
      <c r="BQ90" s="35">
        <v>104.375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35">
        <v>0</v>
      </c>
      <c r="BX90" s="35">
        <v>0</v>
      </c>
      <c r="BY90" s="35">
        <v>0</v>
      </c>
      <c r="BZ90" s="35">
        <v>0</v>
      </c>
      <c r="CA90" s="35">
        <v>0</v>
      </c>
      <c r="CB90" s="35">
        <v>0</v>
      </c>
      <c r="CC90" s="35">
        <v>0</v>
      </c>
      <c r="CD90" s="35">
        <v>0</v>
      </c>
      <c r="CE90" s="35">
        <v>0</v>
      </c>
      <c r="CF90" s="35">
        <v>0</v>
      </c>
      <c r="CG90" s="35">
        <v>0</v>
      </c>
      <c r="CH90" s="35">
        <v>0</v>
      </c>
      <c r="CI90" s="35">
        <v>0</v>
      </c>
      <c r="CJ90" s="38"/>
      <c r="CK90" s="35">
        <v>0</v>
      </c>
      <c r="CL90" s="35">
        <v>0</v>
      </c>
      <c r="CM90" s="35">
        <v>0</v>
      </c>
      <c r="CN90" s="35">
        <v>0</v>
      </c>
      <c r="CO90" s="35">
        <v>0</v>
      </c>
      <c r="CP90" s="35">
        <v>0</v>
      </c>
      <c r="CQ90" s="35">
        <v>0</v>
      </c>
      <c r="CR90" s="35">
        <v>0</v>
      </c>
      <c r="CS90" s="35">
        <v>0</v>
      </c>
      <c r="CT90" s="35">
        <v>0</v>
      </c>
      <c r="CU90" s="35">
        <v>0</v>
      </c>
      <c r="CV90" s="35">
        <v>0</v>
      </c>
      <c r="CW90" s="35">
        <v>0</v>
      </c>
      <c r="CX90" s="35">
        <v>0</v>
      </c>
      <c r="CY90" s="35">
        <v>0</v>
      </c>
      <c r="CZ90" s="34">
        <v>0</v>
      </c>
      <c r="DA90" s="35">
        <v>0</v>
      </c>
      <c r="DB90" s="19">
        <f t="shared" si="73"/>
        <v>6498</v>
      </c>
      <c r="DC90" s="19">
        <f t="shared" si="74"/>
        <v>4484.855</v>
      </c>
      <c r="DD90" s="19">
        <f t="shared" si="75"/>
        <v>4595.711</v>
      </c>
      <c r="DE90" s="35">
        <v>0</v>
      </c>
      <c r="DF90" s="35">
        <v>0</v>
      </c>
      <c r="DG90" s="35">
        <v>0</v>
      </c>
      <c r="DH90" s="35">
        <v>0</v>
      </c>
      <c r="DI90" s="35">
        <v>0</v>
      </c>
      <c r="DJ90" s="35">
        <v>0</v>
      </c>
      <c r="DK90" s="35">
        <v>0</v>
      </c>
      <c r="DL90" s="35">
        <v>0</v>
      </c>
      <c r="DM90" s="35">
        <v>0</v>
      </c>
      <c r="DN90" s="35">
        <v>0</v>
      </c>
      <c r="DO90" s="35">
        <v>0</v>
      </c>
      <c r="DP90" s="35">
        <v>0</v>
      </c>
      <c r="DQ90" s="35">
        <v>0</v>
      </c>
      <c r="DR90" s="35">
        <v>0</v>
      </c>
      <c r="DS90" s="35">
        <v>0</v>
      </c>
      <c r="DT90" s="35">
        <v>0</v>
      </c>
      <c r="DU90" s="35">
        <v>0</v>
      </c>
      <c r="DV90" s="35">
        <v>0</v>
      </c>
      <c r="DW90" s="38">
        <v>0</v>
      </c>
      <c r="DX90" s="26">
        <f t="shared" si="76"/>
        <v>0</v>
      </c>
      <c r="DY90" s="26">
        <f t="shared" si="77"/>
        <v>0</v>
      </c>
      <c r="DZ90" s="26">
        <f t="shared" si="78"/>
        <v>0</v>
      </c>
    </row>
    <row r="91" spans="2:130" ht="17.25">
      <c r="B91" s="28">
        <v>82</v>
      </c>
      <c r="C91" s="32" t="s">
        <v>140</v>
      </c>
      <c r="D91" s="46">
        <v>1660.1567</v>
      </c>
      <c r="E91" s="43">
        <v>24.6</v>
      </c>
      <c r="F91" s="19">
        <f t="shared" si="55"/>
        <v>10070.001999999999</v>
      </c>
      <c r="G91" s="19">
        <f t="shared" si="56"/>
        <v>6879.4607000000005</v>
      </c>
      <c r="H91" s="19">
        <f t="shared" si="57"/>
        <v>6873.126</v>
      </c>
      <c r="I91" s="19">
        <f t="shared" si="58"/>
        <v>99.90791865414683</v>
      </c>
      <c r="J91" s="19">
        <f t="shared" si="59"/>
        <v>-1147.8019999999979</v>
      </c>
      <c r="K91" s="19">
        <f t="shared" si="60"/>
        <v>-3726.304</v>
      </c>
      <c r="L91" s="27">
        <v>8922.2</v>
      </c>
      <c r="M91" s="27">
        <v>3146.822</v>
      </c>
      <c r="N91" s="21">
        <f t="shared" si="61"/>
        <v>6460.0019999999995</v>
      </c>
      <c r="O91" s="21">
        <f t="shared" si="62"/>
        <v>4086.4606999999996</v>
      </c>
      <c r="P91" s="21">
        <f t="shared" si="63"/>
        <v>4080.126</v>
      </c>
      <c r="Q91" s="21">
        <f t="shared" si="79"/>
        <v>99.84498321493709</v>
      </c>
      <c r="R91" s="22">
        <f t="shared" si="64"/>
        <v>333</v>
      </c>
      <c r="S91" s="22">
        <f t="shared" si="64"/>
        <v>216.45</v>
      </c>
      <c r="T91" s="22">
        <f t="shared" si="65"/>
        <v>160.392</v>
      </c>
      <c r="U91" s="23">
        <f t="shared" si="54"/>
        <v>74.1011781011781</v>
      </c>
      <c r="V91" s="35">
        <v>333</v>
      </c>
      <c r="W91" s="35">
        <v>216.45</v>
      </c>
      <c r="X91" s="35">
        <v>160.392</v>
      </c>
      <c r="Y91" s="35">
        <f t="shared" si="66"/>
        <v>74.1011781011781</v>
      </c>
      <c r="Z91" s="34">
        <v>576.6</v>
      </c>
      <c r="AA91" s="35">
        <v>345.96</v>
      </c>
      <c r="AB91" s="35">
        <v>336.85</v>
      </c>
      <c r="AC91" s="24">
        <f t="shared" si="80"/>
        <v>97.36674760087872</v>
      </c>
      <c r="AD91" s="35">
        <v>0</v>
      </c>
      <c r="AE91" s="35">
        <v>0</v>
      </c>
      <c r="AF91" s="35">
        <v>0</v>
      </c>
      <c r="AG91" s="24" t="e">
        <f t="shared" si="67"/>
        <v>#DIV/0!</v>
      </c>
      <c r="AH91" s="35">
        <v>265</v>
      </c>
      <c r="AI91" s="35">
        <v>198.75</v>
      </c>
      <c r="AJ91" s="35">
        <v>222.5</v>
      </c>
      <c r="AK91" s="24">
        <f t="shared" si="68"/>
        <v>111.9496855345912</v>
      </c>
      <c r="AL91" s="35">
        <v>0</v>
      </c>
      <c r="AM91" s="35">
        <v>0</v>
      </c>
      <c r="AN91" s="35">
        <v>0</v>
      </c>
      <c r="AO91" s="24" t="e">
        <f t="shared" si="81"/>
        <v>#DIV/0!</v>
      </c>
      <c r="AP91" s="35">
        <v>0</v>
      </c>
      <c r="AQ91" s="37">
        <v>0</v>
      </c>
      <c r="AR91" s="35">
        <v>0</v>
      </c>
      <c r="AS91" s="24">
        <v>0</v>
      </c>
      <c r="AT91" s="24">
        <v>0</v>
      </c>
      <c r="AU91" s="37">
        <v>0</v>
      </c>
      <c r="AV91" s="35">
        <v>3610</v>
      </c>
      <c r="AW91" s="35">
        <v>2793</v>
      </c>
      <c r="AX91" s="35">
        <v>2793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24">
        <v>0</v>
      </c>
      <c r="BF91" s="24">
        <v>0</v>
      </c>
      <c r="BG91" s="35">
        <v>0</v>
      </c>
      <c r="BH91" s="24">
        <v>0</v>
      </c>
      <c r="BI91" s="24">
        <v>0</v>
      </c>
      <c r="BJ91" s="35">
        <v>0</v>
      </c>
      <c r="BK91" s="21">
        <f t="shared" si="69"/>
        <v>4909.7</v>
      </c>
      <c r="BL91" s="21">
        <f t="shared" si="70"/>
        <v>3191.305</v>
      </c>
      <c r="BM91" s="21">
        <f t="shared" si="71"/>
        <v>2984.682</v>
      </c>
      <c r="BN91" s="25">
        <f t="shared" si="72"/>
        <v>93.52543865283951</v>
      </c>
      <c r="BO91" s="35">
        <v>4909.7</v>
      </c>
      <c r="BP91" s="35">
        <v>3191.305</v>
      </c>
      <c r="BQ91" s="35">
        <v>2984.682</v>
      </c>
      <c r="BR91" s="35">
        <v>0</v>
      </c>
      <c r="BS91" s="35">
        <v>0</v>
      </c>
      <c r="BT91" s="35">
        <v>0</v>
      </c>
      <c r="BU91" s="35">
        <v>0</v>
      </c>
      <c r="BV91" s="35">
        <v>0</v>
      </c>
      <c r="BW91" s="35">
        <v>0</v>
      </c>
      <c r="BX91" s="35">
        <v>0</v>
      </c>
      <c r="BY91" s="35">
        <v>0</v>
      </c>
      <c r="BZ91" s="35">
        <v>0</v>
      </c>
      <c r="CA91" s="35">
        <v>0</v>
      </c>
      <c r="CB91" s="35">
        <v>0</v>
      </c>
      <c r="CC91" s="35">
        <v>0</v>
      </c>
      <c r="CD91" s="35">
        <v>0</v>
      </c>
      <c r="CE91" s="35">
        <v>0</v>
      </c>
      <c r="CF91" s="35">
        <v>0</v>
      </c>
      <c r="CG91" s="35">
        <v>10</v>
      </c>
      <c r="CH91" s="35">
        <v>6</v>
      </c>
      <c r="CI91" s="35">
        <v>10</v>
      </c>
      <c r="CJ91" s="38"/>
      <c r="CK91" s="35">
        <v>0</v>
      </c>
      <c r="CL91" s="35">
        <v>0</v>
      </c>
      <c r="CM91" s="35">
        <v>0</v>
      </c>
      <c r="CN91" s="35">
        <v>0</v>
      </c>
      <c r="CO91" s="35">
        <v>0</v>
      </c>
      <c r="CP91" s="35">
        <v>0</v>
      </c>
      <c r="CQ91" s="35">
        <v>0</v>
      </c>
      <c r="CR91" s="35">
        <v>0</v>
      </c>
      <c r="CS91" s="35">
        <v>0</v>
      </c>
      <c r="CT91" s="35">
        <v>0</v>
      </c>
      <c r="CU91" s="35">
        <v>0</v>
      </c>
      <c r="CV91" s="35">
        <v>0</v>
      </c>
      <c r="CW91" s="35">
        <v>365.702</v>
      </c>
      <c r="CX91" s="35">
        <v>127.9957</v>
      </c>
      <c r="CY91" s="35">
        <v>365.702</v>
      </c>
      <c r="CZ91" s="34">
        <v>0</v>
      </c>
      <c r="DA91" s="35">
        <v>0</v>
      </c>
      <c r="DB91" s="19">
        <f t="shared" si="73"/>
        <v>10070.001999999999</v>
      </c>
      <c r="DC91" s="19">
        <f t="shared" si="74"/>
        <v>6879.4607000000005</v>
      </c>
      <c r="DD91" s="19">
        <f t="shared" si="75"/>
        <v>6873.126</v>
      </c>
      <c r="DE91" s="35">
        <v>0</v>
      </c>
      <c r="DF91" s="35">
        <v>0</v>
      </c>
      <c r="DG91" s="35">
        <v>0</v>
      </c>
      <c r="DH91" s="35">
        <v>0</v>
      </c>
      <c r="DI91" s="35">
        <v>0</v>
      </c>
      <c r="DJ91" s="35">
        <v>0</v>
      </c>
      <c r="DK91" s="35">
        <v>0</v>
      </c>
      <c r="DL91" s="35">
        <v>0</v>
      </c>
      <c r="DM91" s="35">
        <v>0</v>
      </c>
      <c r="DN91" s="35">
        <v>0</v>
      </c>
      <c r="DO91" s="35">
        <v>0</v>
      </c>
      <c r="DP91" s="35">
        <v>0</v>
      </c>
      <c r="DQ91" s="35">
        <v>0</v>
      </c>
      <c r="DR91" s="35">
        <v>0</v>
      </c>
      <c r="DS91" s="35">
        <v>0</v>
      </c>
      <c r="DT91" s="35">
        <v>0</v>
      </c>
      <c r="DU91" s="35">
        <v>0</v>
      </c>
      <c r="DV91" s="35">
        <v>0</v>
      </c>
      <c r="DW91" s="38">
        <v>0</v>
      </c>
      <c r="DX91" s="26">
        <f t="shared" si="76"/>
        <v>0</v>
      </c>
      <c r="DY91" s="26">
        <f t="shared" si="77"/>
        <v>0</v>
      </c>
      <c r="DZ91" s="26">
        <f t="shared" si="78"/>
        <v>0</v>
      </c>
    </row>
    <row r="92" spans="2:130" ht="17.25">
      <c r="B92" s="28">
        <v>83</v>
      </c>
      <c r="C92" s="32" t="s">
        <v>141</v>
      </c>
      <c r="D92" s="46">
        <v>4795.957</v>
      </c>
      <c r="E92" s="43">
        <v>1549.254</v>
      </c>
      <c r="F92" s="19">
        <f t="shared" si="55"/>
        <v>8399</v>
      </c>
      <c r="G92" s="19">
        <f t="shared" si="56"/>
        <v>6041.3</v>
      </c>
      <c r="H92" s="19">
        <f t="shared" si="57"/>
        <v>6124.4490000000005</v>
      </c>
      <c r="I92" s="19">
        <f t="shared" si="58"/>
        <v>101.3763428401172</v>
      </c>
      <c r="J92" s="19">
        <f t="shared" si="59"/>
        <v>-2409.1000000000004</v>
      </c>
      <c r="K92" s="19">
        <f t="shared" si="60"/>
        <v>-4388.5740000000005</v>
      </c>
      <c r="L92" s="27">
        <v>5989.9</v>
      </c>
      <c r="M92" s="27">
        <v>1735.875</v>
      </c>
      <c r="N92" s="21">
        <f t="shared" si="61"/>
        <v>3250</v>
      </c>
      <c r="O92" s="21">
        <f t="shared" si="62"/>
        <v>2026.5</v>
      </c>
      <c r="P92" s="21">
        <f t="shared" si="63"/>
        <v>2109.649</v>
      </c>
      <c r="Q92" s="21">
        <f t="shared" si="79"/>
        <v>104.10308413520848</v>
      </c>
      <c r="R92" s="22">
        <f t="shared" si="64"/>
        <v>100</v>
      </c>
      <c r="S92" s="22">
        <f t="shared" si="64"/>
        <v>65</v>
      </c>
      <c r="T92" s="22">
        <f t="shared" si="65"/>
        <v>65.5</v>
      </c>
      <c r="U92" s="23">
        <f t="shared" si="54"/>
        <v>100.76923076923077</v>
      </c>
      <c r="V92" s="35">
        <v>100</v>
      </c>
      <c r="W92" s="35">
        <v>65</v>
      </c>
      <c r="X92" s="35">
        <v>65.5</v>
      </c>
      <c r="Y92" s="35">
        <f t="shared" si="66"/>
        <v>100.76923076923077</v>
      </c>
      <c r="Z92" s="34">
        <v>1720</v>
      </c>
      <c r="AA92" s="35">
        <v>1032</v>
      </c>
      <c r="AB92" s="35">
        <v>1923.774</v>
      </c>
      <c r="AC92" s="24">
        <f t="shared" si="80"/>
        <v>186.41220930232555</v>
      </c>
      <c r="AD92" s="35">
        <v>0</v>
      </c>
      <c r="AE92" s="35">
        <v>0</v>
      </c>
      <c r="AF92" s="35">
        <v>0</v>
      </c>
      <c r="AG92" s="24" t="e">
        <f t="shared" si="67"/>
        <v>#DIV/0!</v>
      </c>
      <c r="AH92" s="35">
        <v>0</v>
      </c>
      <c r="AI92" s="35">
        <v>0</v>
      </c>
      <c r="AJ92" s="35">
        <v>0</v>
      </c>
      <c r="AK92" s="24" t="e">
        <f t="shared" si="68"/>
        <v>#DIV/0!</v>
      </c>
      <c r="AL92" s="35">
        <v>0</v>
      </c>
      <c r="AM92" s="35">
        <v>0</v>
      </c>
      <c r="AN92" s="35">
        <v>0</v>
      </c>
      <c r="AO92" s="24" t="e">
        <f t="shared" si="81"/>
        <v>#DIV/0!</v>
      </c>
      <c r="AP92" s="35">
        <v>0</v>
      </c>
      <c r="AQ92" s="37">
        <v>0</v>
      </c>
      <c r="AR92" s="35">
        <v>0</v>
      </c>
      <c r="AS92" s="24">
        <v>0</v>
      </c>
      <c r="AT92" s="24">
        <v>0</v>
      </c>
      <c r="AU92" s="37">
        <v>0</v>
      </c>
      <c r="AV92" s="35">
        <v>5149</v>
      </c>
      <c r="AW92" s="35">
        <v>4014.8</v>
      </c>
      <c r="AX92" s="35">
        <v>4014.8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24">
        <v>0</v>
      </c>
      <c r="BF92" s="24">
        <v>0</v>
      </c>
      <c r="BG92" s="35">
        <v>0</v>
      </c>
      <c r="BH92" s="24">
        <v>0</v>
      </c>
      <c r="BI92" s="24">
        <v>0</v>
      </c>
      <c r="BJ92" s="35">
        <v>0</v>
      </c>
      <c r="BK92" s="21">
        <f t="shared" si="69"/>
        <v>1430</v>
      </c>
      <c r="BL92" s="21">
        <f t="shared" si="70"/>
        <v>929.5</v>
      </c>
      <c r="BM92" s="21">
        <f t="shared" si="71"/>
        <v>120.375</v>
      </c>
      <c r="BN92" s="25">
        <f t="shared" si="72"/>
        <v>12.950511027434105</v>
      </c>
      <c r="BO92" s="35">
        <v>1430</v>
      </c>
      <c r="BP92" s="35">
        <v>929.5</v>
      </c>
      <c r="BQ92" s="35">
        <v>120.375</v>
      </c>
      <c r="BR92" s="35">
        <v>0</v>
      </c>
      <c r="BS92" s="35">
        <v>0</v>
      </c>
      <c r="BT92" s="35">
        <v>0</v>
      </c>
      <c r="BU92" s="35">
        <v>0</v>
      </c>
      <c r="BV92" s="35">
        <v>0</v>
      </c>
      <c r="BW92" s="35">
        <v>0</v>
      </c>
      <c r="BX92" s="35">
        <v>0</v>
      </c>
      <c r="BY92" s="35">
        <v>0</v>
      </c>
      <c r="BZ92" s="35">
        <v>0</v>
      </c>
      <c r="CA92" s="35">
        <v>0</v>
      </c>
      <c r="CB92" s="35">
        <v>0</v>
      </c>
      <c r="CC92" s="35">
        <v>0</v>
      </c>
      <c r="CD92" s="35">
        <v>0</v>
      </c>
      <c r="CE92" s="35">
        <v>0</v>
      </c>
      <c r="CF92" s="35">
        <v>0</v>
      </c>
      <c r="CG92" s="35">
        <v>0</v>
      </c>
      <c r="CH92" s="35">
        <v>0</v>
      </c>
      <c r="CI92" s="35">
        <v>0</v>
      </c>
      <c r="CJ92" s="38"/>
      <c r="CK92" s="35">
        <v>0</v>
      </c>
      <c r="CL92" s="35">
        <v>0</v>
      </c>
      <c r="CM92" s="35">
        <v>0</v>
      </c>
      <c r="CN92" s="35">
        <v>0</v>
      </c>
      <c r="CO92" s="35">
        <v>0</v>
      </c>
      <c r="CP92" s="35">
        <v>0</v>
      </c>
      <c r="CQ92" s="35">
        <v>0</v>
      </c>
      <c r="CR92" s="35">
        <v>0</v>
      </c>
      <c r="CS92" s="35">
        <v>0</v>
      </c>
      <c r="CT92" s="35">
        <v>0</v>
      </c>
      <c r="CU92" s="35">
        <v>0</v>
      </c>
      <c r="CV92" s="35">
        <v>0</v>
      </c>
      <c r="CW92" s="35">
        <v>0</v>
      </c>
      <c r="CX92" s="35">
        <v>0</v>
      </c>
      <c r="CY92" s="35">
        <v>0</v>
      </c>
      <c r="CZ92" s="34">
        <v>0</v>
      </c>
      <c r="DA92" s="35">
        <v>0</v>
      </c>
      <c r="DB92" s="19">
        <f t="shared" si="73"/>
        <v>8399</v>
      </c>
      <c r="DC92" s="19">
        <f t="shared" si="74"/>
        <v>6041.3</v>
      </c>
      <c r="DD92" s="19">
        <f t="shared" si="75"/>
        <v>6124.4490000000005</v>
      </c>
      <c r="DE92" s="35">
        <v>0</v>
      </c>
      <c r="DF92" s="35">
        <v>0</v>
      </c>
      <c r="DG92" s="35">
        <v>0</v>
      </c>
      <c r="DH92" s="35">
        <v>0</v>
      </c>
      <c r="DI92" s="35">
        <v>0</v>
      </c>
      <c r="DJ92" s="35">
        <v>0</v>
      </c>
      <c r="DK92" s="35">
        <v>0</v>
      </c>
      <c r="DL92" s="35">
        <v>0</v>
      </c>
      <c r="DM92" s="35">
        <v>0</v>
      </c>
      <c r="DN92" s="35">
        <v>0</v>
      </c>
      <c r="DO92" s="35">
        <v>0</v>
      </c>
      <c r="DP92" s="35">
        <v>0</v>
      </c>
      <c r="DQ92" s="35">
        <v>0</v>
      </c>
      <c r="DR92" s="35">
        <v>0</v>
      </c>
      <c r="DS92" s="35">
        <v>0</v>
      </c>
      <c r="DT92" s="35">
        <v>0</v>
      </c>
      <c r="DU92" s="35">
        <v>0</v>
      </c>
      <c r="DV92" s="35">
        <v>0</v>
      </c>
      <c r="DW92" s="38">
        <v>0</v>
      </c>
      <c r="DX92" s="26">
        <f t="shared" si="76"/>
        <v>0</v>
      </c>
      <c r="DY92" s="26">
        <f t="shared" si="77"/>
        <v>0</v>
      </c>
      <c r="DZ92" s="26">
        <f t="shared" si="78"/>
        <v>0</v>
      </c>
    </row>
    <row r="93" spans="2:130" ht="17.25">
      <c r="B93" s="28">
        <v>84</v>
      </c>
      <c r="C93" s="32" t="s">
        <v>142</v>
      </c>
      <c r="D93" s="46">
        <v>77.8496</v>
      </c>
      <c r="E93" s="43">
        <v>0.876</v>
      </c>
      <c r="F93" s="19">
        <f t="shared" si="55"/>
        <v>13008.800000000001</v>
      </c>
      <c r="G93" s="19">
        <f t="shared" si="56"/>
        <v>9472.59</v>
      </c>
      <c r="H93" s="19">
        <f t="shared" si="57"/>
        <v>9614.778</v>
      </c>
      <c r="I93" s="19">
        <f t="shared" si="58"/>
        <v>101.50104670422768</v>
      </c>
      <c r="J93" s="19">
        <f t="shared" si="59"/>
        <v>-3266.6000000000004</v>
      </c>
      <c r="K93" s="19">
        <f t="shared" si="60"/>
        <v>-6344.519</v>
      </c>
      <c r="L93" s="27">
        <v>9742.2</v>
      </c>
      <c r="M93" s="27">
        <v>3270.259</v>
      </c>
      <c r="N93" s="21">
        <f t="shared" si="61"/>
        <v>4262.6</v>
      </c>
      <c r="O93" s="21">
        <f t="shared" si="62"/>
        <v>2692.8900000000003</v>
      </c>
      <c r="P93" s="21">
        <f t="shared" si="63"/>
        <v>2835.0780000000004</v>
      </c>
      <c r="Q93" s="21">
        <f t="shared" si="79"/>
        <v>105.280126555485</v>
      </c>
      <c r="R93" s="22">
        <f t="shared" si="64"/>
        <v>290</v>
      </c>
      <c r="S93" s="22">
        <f t="shared" si="64"/>
        <v>188.5</v>
      </c>
      <c r="T93" s="22">
        <f t="shared" si="65"/>
        <v>327.574</v>
      </c>
      <c r="U93" s="23">
        <f t="shared" si="54"/>
        <v>173.7793103448276</v>
      </c>
      <c r="V93" s="35">
        <v>290</v>
      </c>
      <c r="W93" s="35">
        <v>188.5</v>
      </c>
      <c r="X93" s="35">
        <v>327.574</v>
      </c>
      <c r="Y93" s="35">
        <f t="shared" si="66"/>
        <v>173.7793103448276</v>
      </c>
      <c r="Z93" s="34">
        <v>1700</v>
      </c>
      <c r="AA93" s="35">
        <v>1020</v>
      </c>
      <c r="AB93" s="35">
        <v>1024.14</v>
      </c>
      <c r="AC93" s="24">
        <f t="shared" si="80"/>
        <v>100.40588235294119</v>
      </c>
      <c r="AD93" s="35">
        <v>0</v>
      </c>
      <c r="AE93" s="35">
        <v>0</v>
      </c>
      <c r="AF93" s="35">
        <v>0</v>
      </c>
      <c r="AG93" s="24" t="e">
        <f t="shared" si="67"/>
        <v>#DIV/0!</v>
      </c>
      <c r="AH93" s="35">
        <v>72</v>
      </c>
      <c r="AI93" s="35">
        <v>54</v>
      </c>
      <c r="AJ93" s="35">
        <v>77.4</v>
      </c>
      <c r="AK93" s="24">
        <f t="shared" si="68"/>
        <v>143.33333333333334</v>
      </c>
      <c r="AL93" s="35">
        <v>0</v>
      </c>
      <c r="AM93" s="35">
        <v>0</v>
      </c>
      <c r="AN93" s="35">
        <v>0</v>
      </c>
      <c r="AO93" s="24" t="e">
        <f t="shared" si="81"/>
        <v>#DIV/0!</v>
      </c>
      <c r="AP93" s="35">
        <v>0</v>
      </c>
      <c r="AQ93" s="37">
        <v>0</v>
      </c>
      <c r="AR93" s="35">
        <v>0</v>
      </c>
      <c r="AS93" s="24">
        <v>0</v>
      </c>
      <c r="AT93" s="24">
        <v>0</v>
      </c>
      <c r="AU93" s="37">
        <v>0</v>
      </c>
      <c r="AV93" s="35">
        <v>8746.2</v>
      </c>
      <c r="AW93" s="35">
        <v>6779.7</v>
      </c>
      <c r="AX93" s="35">
        <v>6779.7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24">
        <v>0</v>
      </c>
      <c r="BF93" s="24">
        <v>0</v>
      </c>
      <c r="BG93" s="35">
        <v>0</v>
      </c>
      <c r="BH93" s="24">
        <v>0</v>
      </c>
      <c r="BI93" s="24">
        <v>0</v>
      </c>
      <c r="BJ93" s="35">
        <v>0</v>
      </c>
      <c r="BK93" s="21">
        <f t="shared" si="69"/>
        <v>2200.6</v>
      </c>
      <c r="BL93" s="21">
        <f t="shared" si="70"/>
        <v>1430.39</v>
      </c>
      <c r="BM93" s="21">
        <f t="shared" si="71"/>
        <v>1405.964</v>
      </c>
      <c r="BN93" s="25">
        <f t="shared" si="72"/>
        <v>98.29235383356986</v>
      </c>
      <c r="BO93" s="35">
        <v>2200.6</v>
      </c>
      <c r="BP93" s="35">
        <v>1430.39</v>
      </c>
      <c r="BQ93" s="35">
        <v>1405.964</v>
      </c>
      <c r="BR93" s="35">
        <v>0</v>
      </c>
      <c r="BS93" s="35">
        <v>0</v>
      </c>
      <c r="BT93" s="35">
        <v>0</v>
      </c>
      <c r="BU93" s="35">
        <v>0</v>
      </c>
      <c r="BV93" s="35">
        <v>0</v>
      </c>
      <c r="BW93" s="35">
        <v>0</v>
      </c>
      <c r="BX93" s="35">
        <v>0</v>
      </c>
      <c r="BY93" s="35">
        <v>0</v>
      </c>
      <c r="BZ93" s="35">
        <v>0</v>
      </c>
      <c r="CA93" s="35">
        <v>0</v>
      </c>
      <c r="CB93" s="35">
        <v>0</v>
      </c>
      <c r="CC93" s="35">
        <v>0</v>
      </c>
      <c r="CD93" s="35">
        <v>0</v>
      </c>
      <c r="CE93" s="35">
        <v>0</v>
      </c>
      <c r="CF93" s="35">
        <v>0</v>
      </c>
      <c r="CG93" s="35">
        <v>0</v>
      </c>
      <c r="CH93" s="35">
        <v>0</v>
      </c>
      <c r="CI93" s="35">
        <v>0</v>
      </c>
      <c r="CJ93" s="38"/>
      <c r="CK93" s="35">
        <v>0</v>
      </c>
      <c r="CL93" s="35">
        <v>0</v>
      </c>
      <c r="CM93" s="35">
        <v>0</v>
      </c>
      <c r="CN93" s="35">
        <v>0</v>
      </c>
      <c r="CO93" s="35">
        <v>0</v>
      </c>
      <c r="CP93" s="35">
        <v>0</v>
      </c>
      <c r="CQ93" s="35">
        <v>0</v>
      </c>
      <c r="CR93" s="35">
        <v>0</v>
      </c>
      <c r="CS93" s="35">
        <v>0</v>
      </c>
      <c r="CT93" s="35">
        <v>0</v>
      </c>
      <c r="CU93" s="35">
        <v>0</v>
      </c>
      <c r="CV93" s="35">
        <v>0</v>
      </c>
      <c r="CW93" s="35">
        <v>0</v>
      </c>
      <c r="CX93" s="35">
        <v>0</v>
      </c>
      <c r="CY93" s="35">
        <v>0</v>
      </c>
      <c r="CZ93" s="34">
        <v>0</v>
      </c>
      <c r="DA93" s="35">
        <v>0</v>
      </c>
      <c r="DB93" s="19">
        <f t="shared" si="73"/>
        <v>13008.800000000001</v>
      </c>
      <c r="DC93" s="19">
        <f t="shared" si="74"/>
        <v>9472.59</v>
      </c>
      <c r="DD93" s="19">
        <f t="shared" si="75"/>
        <v>9614.778</v>
      </c>
      <c r="DE93" s="35">
        <v>0</v>
      </c>
      <c r="DF93" s="35">
        <v>0</v>
      </c>
      <c r="DG93" s="35">
        <v>0</v>
      </c>
      <c r="DH93" s="35">
        <v>0</v>
      </c>
      <c r="DI93" s="35">
        <v>0</v>
      </c>
      <c r="DJ93" s="35">
        <v>0</v>
      </c>
      <c r="DK93" s="35">
        <v>0</v>
      </c>
      <c r="DL93" s="35">
        <v>0</v>
      </c>
      <c r="DM93" s="35">
        <v>0</v>
      </c>
      <c r="DN93" s="35">
        <v>0</v>
      </c>
      <c r="DO93" s="35">
        <v>0</v>
      </c>
      <c r="DP93" s="35">
        <v>0</v>
      </c>
      <c r="DQ93" s="35">
        <v>0</v>
      </c>
      <c r="DR93" s="35">
        <v>0</v>
      </c>
      <c r="DS93" s="35">
        <v>0</v>
      </c>
      <c r="DT93" s="35">
        <v>0</v>
      </c>
      <c r="DU93" s="35">
        <v>0</v>
      </c>
      <c r="DV93" s="35">
        <v>0</v>
      </c>
      <c r="DW93" s="38">
        <v>0</v>
      </c>
      <c r="DX93" s="26">
        <f t="shared" si="76"/>
        <v>0</v>
      </c>
      <c r="DY93" s="26">
        <f t="shared" si="77"/>
        <v>0</v>
      </c>
      <c r="DZ93" s="26">
        <f t="shared" si="78"/>
        <v>0</v>
      </c>
    </row>
    <row r="94" spans="2:130" ht="17.25">
      <c r="B94" s="28">
        <v>85</v>
      </c>
      <c r="C94" s="32" t="s">
        <v>143</v>
      </c>
      <c r="D94" s="46">
        <v>13963.3939</v>
      </c>
      <c r="E94" s="43">
        <v>219.202</v>
      </c>
      <c r="F94" s="19">
        <f t="shared" si="55"/>
        <v>26092.2</v>
      </c>
      <c r="G94" s="19">
        <f t="shared" si="56"/>
        <v>19000.57</v>
      </c>
      <c r="H94" s="19">
        <f t="shared" si="57"/>
        <v>18514.939</v>
      </c>
      <c r="I94" s="19">
        <f t="shared" si="58"/>
        <v>97.4441240446997</v>
      </c>
      <c r="J94" s="19">
        <f t="shared" si="59"/>
        <v>-4036.7000000000007</v>
      </c>
      <c r="K94" s="19">
        <f t="shared" si="60"/>
        <v>-12575.769999999999</v>
      </c>
      <c r="L94" s="27">
        <v>22055.5</v>
      </c>
      <c r="M94" s="27">
        <v>5939.169</v>
      </c>
      <c r="N94" s="21">
        <f t="shared" si="61"/>
        <v>6288.1</v>
      </c>
      <c r="O94" s="21">
        <f t="shared" si="62"/>
        <v>3917.4700000000003</v>
      </c>
      <c r="P94" s="21">
        <f t="shared" si="63"/>
        <v>3431.839</v>
      </c>
      <c r="Q94" s="21">
        <f t="shared" si="79"/>
        <v>87.60345324916335</v>
      </c>
      <c r="R94" s="22">
        <f t="shared" si="64"/>
        <v>1455.8</v>
      </c>
      <c r="S94" s="22">
        <f t="shared" si="64"/>
        <v>946.27</v>
      </c>
      <c r="T94" s="22">
        <f t="shared" si="65"/>
        <v>874.306</v>
      </c>
      <c r="U94" s="23">
        <f t="shared" si="54"/>
        <v>92.39498240459912</v>
      </c>
      <c r="V94" s="35">
        <v>1455.8</v>
      </c>
      <c r="W94" s="35">
        <v>946.27</v>
      </c>
      <c r="X94" s="35">
        <v>874.306</v>
      </c>
      <c r="Y94" s="35">
        <f t="shared" si="66"/>
        <v>92.39498240459912</v>
      </c>
      <c r="Z94" s="34">
        <v>3499.9</v>
      </c>
      <c r="AA94" s="35">
        <v>2099.94</v>
      </c>
      <c r="AB94" s="35">
        <v>2196.283</v>
      </c>
      <c r="AC94" s="24">
        <f t="shared" si="80"/>
        <v>104.58789298741868</v>
      </c>
      <c r="AD94" s="35">
        <v>0</v>
      </c>
      <c r="AE94" s="35">
        <v>0</v>
      </c>
      <c r="AF94" s="35">
        <v>0</v>
      </c>
      <c r="AG94" s="24" t="e">
        <f t="shared" si="67"/>
        <v>#DIV/0!</v>
      </c>
      <c r="AH94" s="35">
        <v>52</v>
      </c>
      <c r="AI94" s="35">
        <v>39</v>
      </c>
      <c r="AJ94" s="35">
        <v>0</v>
      </c>
      <c r="AK94" s="24">
        <f t="shared" si="68"/>
        <v>0</v>
      </c>
      <c r="AL94" s="35">
        <v>0</v>
      </c>
      <c r="AM94" s="35">
        <v>0</v>
      </c>
      <c r="AN94" s="35">
        <v>0</v>
      </c>
      <c r="AO94" s="24" t="e">
        <f t="shared" si="81"/>
        <v>#DIV/0!</v>
      </c>
      <c r="AP94" s="35">
        <v>0</v>
      </c>
      <c r="AQ94" s="37">
        <v>0</v>
      </c>
      <c r="AR94" s="35">
        <v>0</v>
      </c>
      <c r="AS94" s="24">
        <v>0</v>
      </c>
      <c r="AT94" s="24">
        <v>0</v>
      </c>
      <c r="AU94" s="37">
        <v>0</v>
      </c>
      <c r="AV94" s="35">
        <v>19804.1</v>
      </c>
      <c r="AW94" s="35">
        <v>15083.1</v>
      </c>
      <c r="AX94" s="35">
        <v>15083.1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24">
        <v>0</v>
      </c>
      <c r="BF94" s="24">
        <v>0</v>
      </c>
      <c r="BG94" s="35">
        <v>0</v>
      </c>
      <c r="BH94" s="24">
        <v>0</v>
      </c>
      <c r="BI94" s="24">
        <v>0</v>
      </c>
      <c r="BJ94" s="35">
        <v>0</v>
      </c>
      <c r="BK94" s="21">
        <f t="shared" si="69"/>
        <v>1280.4</v>
      </c>
      <c r="BL94" s="21">
        <f t="shared" si="70"/>
        <v>832.26</v>
      </c>
      <c r="BM94" s="21">
        <f t="shared" si="71"/>
        <v>361.25</v>
      </c>
      <c r="BN94" s="25">
        <f t="shared" si="72"/>
        <v>43.40590680796866</v>
      </c>
      <c r="BO94" s="35">
        <v>1280.4</v>
      </c>
      <c r="BP94" s="35">
        <v>832.26</v>
      </c>
      <c r="BQ94" s="35">
        <v>361.25</v>
      </c>
      <c r="BR94" s="35">
        <v>0</v>
      </c>
      <c r="BS94" s="35">
        <v>0</v>
      </c>
      <c r="BT94" s="35">
        <v>0</v>
      </c>
      <c r="BU94" s="35">
        <v>0</v>
      </c>
      <c r="BV94" s="35">
        <v>0</v>
      </c>
      <c r="BW94" s="35">
        <v>0</v>
      </c>
      <c r="BX94" s="35">
        <v>0</v>
      </c>
      <c r="BY94" s="35">
        <v>0</v>
      </c>
      <c r="BZ94" s="35">
        <v>0</v>
      </c>
      <c r="CA94" s="35">
        <v>0</v>
      </c>
      <c r="CB94" s="35">
        <v>0</v>
      </c>
      <c r="CC94" s="35">
        <v>0</v>
      </c>
      <c r="CD94" s="35">
        <v>0</v>
      </c>
      <c r="CE94" s="35">
        <v>0</v>
      </c>
      <c r="CF94" s="35">
        <v>0</v>
      </c>
      <c r="CG94" s="35">
        <v>0</v>
      </c>
      <c r="CH94" s="35">
        <v>0</v>
      </c>
      <c r="CI94" s="35">
        <v>0</v>
      </c>
      <c r="CJ94" s="38"/>
      <c r="CK94" s="35">
        <v>0</v>
      </c>
      <c r="CL94" s="35">
        <v>0</v>
      </c>
      <c r="CM94" s="35">
        <v>0</v>
      </c>
      <c r="CN94" s="35">
        <v>0</v>
      </c>
      <c r="CO94" s="35">
        <v>0</v>
      </c>
      <c r="CP94" s="35">
        <v>0</v>
      </c>
      <c r="CQ94" s="35">
        <v>0</v>
      </c>
      <c r="CR94" s="35">
        <v>0</v>
      </c>
      <c r="CS94" s="35">
        <v>0</v>
      </c>
      <c r="CT94" s="35">
        <v>0</v>
      </c>
      <c r="CU94" s="35">
        <v>0</v>
      </c>
      <c r="CV94" s="35">
        <v>0</v>
      </c>
      <c r="CW94" s="35">
        <v>0</v>
      </c>
      <c r="CX94" s="35">
        <v>0</v>
      </c>
      <c r="CY94" s="35">
        <v>0</v>
      </c>
      <c r="CZ94" s="34">
        <v>0</v>
      </c>
      <c r="DA94" s="35">
        <v>0</v>
      </c>
      <c r="DB94" s="19">
        <f t="shared" si="73"/>
        <v>26092.2</v>
      </c>
      <c r="DC94" s="19">
        <f t="shared" si="74"/>
        <v>19000.57</v>
      </c>
      <c r="DD94" s="19">
        <f t="shared" si="75"/>
        <v>18514.939</v>
      </c>
      <c r="DE94" s="35">
        <v>0</v>
      </c>
      <c r="DF94" s="35">
        <v>0</v>
      </c>
      <c r="DG94" s="35">
        <v>0</v>
      </c>
      <c r="DH94" s="35">
        <v>0</v>
      </c>
      <c r="DI94" s="35">
        <v>0</v>
      </c>
      <c r="DJ94" s="35">
        <v>0</v>
      </c>
      <c r="DK94" s="35">
        <v>0</v>
      </c>
      <c r="DL94" s="35">
        <v>0</v>
      </c>
      <c r="DM94" s="35">
        <v>0</v>
      </c>
      <c r="DN94" s="35">
        <v>0</v>
      </c>
      <c r="DO94" s="35">
        <v>0</v>
      </c>
      <c r="DP94" s="35">
        <v>0</v>
      </c>
      <c r="DQ94" s="35">
        <v>0</v>
      </c>
      <c r="DR94" s="35">
        <v>0</v>
      </c>
      <c r="DS94" s="35">
        <v>0</v>
      </c>
      <c r="DT94" s="35">
        <v>0</v>
      </c>
      <c r="DU94" s="35">
        <v>0</v>
      </c>
      <c r="DV94" s="35">
        <v>0</v>
      </c>
      <c r="DW94" s="38">
        <v>0</v>
      </c>
      <c r="DX94" s="26">
        <f t="shared" si="76"/>
        <v>0</v>
      </c>
      <c r="DY94" s="26">
        <f t="shared" si="77"/>
        <v>0</v>
      </c>
      <c r="DZ94" s="26">
        <f t="shared" si="78"/>
        <v>0</v>
      </c>
    </row>
    <row r="95" spans="2:130" ht="17.25">
      <c r="B95" s="28">
        <v>86</v>
      </c>
      <c r="C95" s="32" t="s">
        <v>144</v>
      </c>
      <c r="D95" s="46">
        <v>10349.4913</v>
      </c>
      <c r="E95" s="43">
        <v>842.915</v>
      </c>
      <c r="F95" s="19">
        <f t="shared" si="55"/>
        <v>30920</v>
      </c>
      <c r="G95" s="19">
        <f t="shared" si="56"/>
        <v>21825.115</v>
      </c>
      <c r="H95" s="19">
        <f t="shared" si="57"/>
        <v>21796.7428</v>
      </c>
      <c r="I95" s="19">
        <f t="shared" si="58"/>
        <v>99.87000205955387</v>
      </c>
      <c r="J95" s="19">
        <f t="shared" si="59"/>
        <v>-5010</v>
      </c>
      <c r="K95" s="19">
        <f t="shared" si="60"/>
        <v>-15451.8818</v>
      </c>
      <c r="L95" s="27">
        <v>25910</v>
      </c>
      <c r="M95" s="27">
        <v>6344.861</v>
      </c>
      <c r="N95" s="21">
        <f t="shared" si="61"/>
        <v>10648.2</v>
      </c>
      <c r="O95" s="21">
        <f t="shared" si="62"/>
        <v>6440.215</v>
      </c>
      <c r="P95" s="21">
        <f t="shared" si="63"/>
        <v>6411.8428</v>
      </c>
      <c r="Q95" s="21">
        <f t="shared" si="79"/>
        <v>99.55945259591489</v>
      </c>
      <c r="R95" s="22">
        <f t="shared" si="64"/>
        <v>1737</v>
      </c>
      <c r="S95" s="22">
        <f t="shared" si="64"/>
        <v>1129.05</v>
      </c>
      <c r="T95" s="22">
        <f t="shared" si="65"/>
        <v>783.897</v>
      </c>
      <c r="U95" s="23">
        <f t="shared" si="54"/>
        <v>69.42978610336124</v>
      </c>
      <c r="V95" s="35">
        <v>1737</v>
      </c>
      <c r="W95" s="35">
        <v>1129.05</v>
      </c>
      <c r="X95" s="35">
        <v>783.897</v>
      </c>
      <c r="Y95" s="35">
        <f t="shared" si="66"/>
        <v>69.42978610336124</v>
      </c>
      <c r="Z95" s="34">
        <v>4642.3</v>
      </c>
      <c r="AA95" s="35">
        <v>2785.38</v>
      </c>
      <c r="AB95" s="35">
        <v>3271.3218</v>
      </c>
      <c r="AC95" s="24">
        <f t="shared" si="80"/>
        <v>117.44615815436315</v>
      </c>
      <c r="AD95" s="35">
        <v>0</v>
      </c>
      <c r="AE95" s="35">
        <v>0</v>
      </c>
      <c r="AF95" s="35">
        <v>0</v>
      </c>
      <c r="AG95" s="24" t="e">
        <f t="shared" si="67"/>
        <v>#DIV/0!</v>
      </c>
      <c r="AH95" s="35">
        <v>420</v>
      </c>
      <c r="AI95" s="35">
        <v>315</v>
      </c>
      <c r="AJ95" s="35">
        <v>468</v>
      </c>
      <c r="AK95" s="24">
        <f t="shared" si="68"/>
        <v>148.57142857142858</v>
      </c>
      <c r="AL95" s="35">
        <v>0</v>
      </c>
      <c r="AM95" s="35">
        <v>0</v>
      </c>
      <c r="AN95" s="35">
        <v>0</v>
      </c>
      <c r="AO95" s="24" t="e">
        <f t="shared" si="81"/>
        <v>#DIV/0!</v>
      </c>
      <c r="AP95" s="35">
        <v>0</v>
      </c>
      <c r="AQ95" s="37">
        <v>0</v>
      </c>
      <c r="AR95" s="35">
        <v>0</v>
      </c>
      <c r="AS95" s="24">
        <v>0</v>
      </c>
      <c r="AT95" s="24">
        <v>0</v>
      </c>
      <c r="AU95" s="37">
        <v>0</v>
      </c>
      <c r="AV95" s="35">
        <v>20271.8</v>
      </c>
      <c r="AW95" s="35">
        <v>15384.9</v>
      </c>
      <c r="AX95" s="35">
        <v>15384.9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24">
        <v>0</v>
      </c>
      <c r="BF95" s="24">
        <v>0</v>
      </c>
      <c r="BG95" s="35">
        <v>0</v>
      </c>
      <c r="BH95" s="24">
        <v>0</v>
      </c>
      <c r="BI95" s="24">
        <v>0</v>
      </c>
      <c r="BJ95" s="35">
        <v>0</v>
      </c>
      <c r="BK95" s="21">
        <f t="shared" si="69"/>
        <v>2878.9</v>
      </c>
      <c r="BL95" s="21">
        <f t="shared" si="70"/>
        <v>1871.285</v>
      </c>
      <c r="BM95" s="21">
        <f t="shared" si="71"/>
        <v>1878.624</v>
      </c>
      <c r="BN95" s="25">
        <f t="shared" si="72"/>
        <v>100.39219039323245</v>
      </c>
      <c r="BO95" s="35">
        <v>2878.9</v>
      </c>
      <c r="BP95" s="35">
        <v>1871.285</v>
      </c>
      <c r="BQ95" s="35">
        <v>1878.624</v>
      </c>
      <c r="BR95" s="35">
        <v>0</v>
      </c>
      <c r="BS95" s="35">
        <v>0</v>
      </c>
      <c r="BT95" s="35">
        <v>0</v>
      </c>
      <c r="BU95" s="35">
        <v>0</v>
      </c>
      <c r="BV95" s="35">
        <v>0</v>
      </c>
      <c r="BW95" s="35">
        <v>0</v>
      </c>
      <c r="BX95" s="35">
        <v>0</v>
      </c>
      <c r="BY95" s="35">
        <v>0</v>
      </c>
      <c r="BZ95" s="35">
        <v>0</v>
      </c>
      <c r="CA95" s="35">
        <v>0</v>
      </c>
      <c r="CB95" s="35">
        <v>0</v>
      </c>
      <c r="CC95" s="35">
        <v>0</v>
      </c>
      <c r="CD95" s="35">
        <v>0</v>
      </c>
      <c r="CE95" s="35">
        <v>0</v>
      </c>
      <c r="CF95" s="35">
        <v>0</v>
      </c>
      <c r="CG95" s="35">
        <v>0</v>
      </c>
      <c r="CH95" s="35">
        <v>0</v>
      </c>
      <c r="CI95" s="35">
        <v>10</v>
      </c>
      <c r="CJ95" s="38"/>
      <c r="CK95" s="35">
        <v>0</v>
      </c>
      <c r="CL95" s="35">
        <v>0</v>
      </c>
      <c r="CM95" s="35">
        <v>0</v>
      </c>
      <c r="CN95" s="35">
        <v>0</v>
      </c>
      <c r="CO95" s="35">
        <v>0</v>
      </c>
      <c r="CP95" s="35">
        <v>0</v>
      </c>
      <c r="CQ95" s="35">
        <v>0</v>
      </c>
      <c r="CR95" s="35">
        <v>0</v>
      </c>
      <c r="CS95" s="35">
        <v>0</v>
      </c>
      <c r="CT95" s="35">
        <v>0</v>
      </c>
      <c r="CU95" s="35">
        <v>0</v>
      </c>
      <c r="CV95" s="35">
        <v>0</v>
      </c>
      <c r="CW95" s="35">
        <v>970</v>
      </c>
      <c r="CX95" s="35">
        <v>339.5</v>
      </c>
      <c r="CY95" s="35">
        <v>0</v>
      </c>
      <c r="CZ95" s="34">
        <v>0</v>
      </c>
      <c r="DA95" s="35">
        <v>0</v>
      </c>
      <c r="DB95" s="19">
        <f t="shared" si="73"/>
        <v>30920</v>
      </c>
      <c r="DC95" s="19">
        <f t="shared" si="74"/>
        <v>21825.115</v>
      </c>
      <c r="DD95" s="19">
        <f t="shared" si="75"/>
        <v>21796.7428</v>
      </c>
      <c r="DE95" s="35">
        <v>0</v>
      </c>
      <c r="DF95" s="35">
        <v>0</v>
      </c>
      <c r="DG95" s="35">
        <v>0</v>
      </c>
      <c r="DH95" s="35">
        <v>0</v>
      </c>
      <c r="DI95" s="35">
        <v>0</v>
      </c>
      <c r="DJ95" s="35">
        <v>0</v>
      </c>
      <c r="DK95" s="35">
        <v>0</v>
      </c>
      <c r="DL95" s="35">
        <v>0</v>
      </c>
      <c r="DM95" s="35">
        <v>0</v>
      </c>
      <c r="DN95" s="35">
        <v>0</v>
      </c>
      <c r="DO95" s="35">
        <v>0</v>
      </c>
      <c r="DP95" s="35">
        <v>0</v>
      </c>
      <c r="DQ95" s="35">
        <v>0</v>
      </c>
      <c r="DR95" s="35">
        <v>0</v>
      </c>
      <c r="DS95" s="35">
        <v>0</v>
      </c>
      <c r="DT95" s="35">
        <v>0</v>
      </c>
      <c r="DU95" s="35">
        <v>0</v>
      </c>
      <c r="DV95" s="35">
        <v>0</v>
      </c>
      <c r="DW95" s="38">
        <v>0</v>
      </c>
      <c r="DX95" s="26">
        <f t="shared" si="76"/>
        <v>0</v>
      </c>
      <c r="DY95" s="26">
        <f t="shared" si="77"/>
        <v>0</v>
      </c>
      <c r="DZ95" s="26">
        <f t="shared" si="78"/>
        <v>0</v>
      </c>
    </row>
    <row r="96" spans="2:130" ht="17.25">
      <c r="B96" s="28">
        <v>87</v>
      </c>
      <c r="C96" s="32" t="s">
        <v>145</v>
      </c>
      <c r="D96" s="46">
        <v>1715.0384</v>
      </c>
      <c r="E96" s="43">
        <v>434.06</v>
      </c>
      <c r="F96" s="19">
        <f t="shared" si="55"/>
        <v>8466.6</v>
      </c>
      <c r="G96" s="19">
        <f t="shared" si="56"/>
        <v>6259.875</v>
      </c>
      <c r="H96" s="19">
        <f t="shared" si="57"/>
        <v>6371.6449999999995</v>
      </c>
      <c r="I96" s="19">
        <f t="shared" si="58"/>
        <v>101.78549891171949</v>
      </c>
      <c r="J96" s="19">
        <f t="shared" si="59"/>
        <v>8275.300000000001</v>
      </c>
      <c r="K96" s="19">
        <f t="shared" si="60"/>
        <v>-438.73299999999927</v>
      </c>
      <c r="L96" s="27">
        <v>16741.9</v>
      </c>
      <c r="M96" s="27">
        <v>5932.912</v>
      </c>
      <c r="N96" s="21">
        <f t="shared" si="61"/>
        <v>1417</v>
      </c>
      <c r="O96" s="21">
        <f t="shared" si="62"/>
        <v>894.675</v>
      </c>
      <c r="P96" s="21">
        <f t="shared" si="63"/>
        <v>1006.4449999999999</v>
      </c>
      <c r="Q96" s="21">
        <f t="shared" si="79"/>
        <v>112.49280464973315</v>
      </c>
      <c r="R96" s="22">
        <f t="shared" si="64"/>
        <v>333.5</v>
      </c>
      <c r="S96" s="22">
        <f t="shared" si="64"/>
        <v>216.775</v>
      </c>
      <c r="T96" s="22">
        <f t="shared" si="65"/>
        <v>113.737</v>
      </c>
      <c r="U96" s="23">
        <f t="shared" si="54"/>
        <v>52.467766116941526</v>
      </c>
      <c r="V96" s="35">
        <v>333.5</v>
      </c>
      <c r="W96" s="35">
        <v>216.775</v>
      </c>
      <c r="X96" s="35">
        <v>113.737</v>
      </c>
      <c r="Y96" s="35">
        <f t="shared" si="66"/>
        <v>52.467766116941526</v>
      </c>
      <c r="Z96" s="34">
        <v>576.5</v>
      </c>
      <c r="AA96" s="35">
        <v>345.9</v>
      </c>
      <c r="AB96" s="35">
        <v>548</v>
      </c>
      <c r="AC96" s="24">
        <f t="shared" si="80"/>
        <v>158.4272911246025</v>
      </c>
      <c r="AD96" s="35">
        <v>0</v>
      </c>
      <c r="AE96" s="35">
        <v>0</v>
      </c>
      <c r="AF96" s="35">
        <v>0</v>
      </c>
      <c r="AG96" s="24" t="e">
        <f t="shared" si="67"/>
        <v>#DIV/0!</v>
      </c>
      <c r="AH96" s="35">
        <v>7</v>
      </c>
      <c r="AI96" s="35">
        <v>7</v>
      </c>
      <c r="AJ96" s="35">
        <v>7</v>
      </c>
      <c r="AK96" s="24">
        <f t="shared" si="68"/>
        <v>100</v>
      </c>
      <c r="AL96" s="35">
        <v>0</v>
      </c>
      <c r="AM96" s="35">
        <v>0</v>
      </c>
      <c r="AN96" s="35">
        <v>0</v>
      </c>
      <c r="AO96" s="24" t="e">
        <f t="shared" si="81"/>
        <v>#DIV/0!</v>
      </c>
      <c r="AP96" s="35">
        <v>0</v>
      </c>
      <c r="AQ96" s="37">
        <v>0</v>
      </c>
      <c r="AR96" s="35">
        <v>0</v>
      </c>
      <c r="AS96" s="24">
        <v>0</v>
      </c>
      <c r="AT96" s="24">
        <v>0</v>
      </c>
      <c r="AU96" s="37">
        <v>0</v>
      </c>
      <c r="AV96" s="35">
        <v>7049.6</v>
      </c>
      <c r="AW96" s="35">
        <v>5365.2</v>
      </c>
      <c r="AX96" s="35">
        <v>5365.2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24">
        <v>0</v>
      </c>
      <c r="BF96" s="24">
        <v>0</v>
      </c>
      <c r="BG96" s="35">
        <v>0</v>
      </c>
      <c r="BH96" s="24">
        <v>0</v>
      </c>
      <c r="BI96" s="24">
        <v>0</v>
      </c>
      <c r="BJ96" s="35">
        <v>0</v>
      </c>
      <c r="BK96" s="21">
        <f t="shared" si="69"/>
        <v>500</v>
      </c>
      <c r="BL96" s="21">
        <f t="shared" si="70"/>
        <v>325</v>
      </c>
      <c r="BM96" s="21">
        <f t="shared" si="71"/>
        <v>337.708</v>
      </c>
      <c r="BN96" s="25">
        <f t="shared" si="72"/>
        <v>103.91015384615385</v>
      </c>
      <c r="BO96" s="35">
        <v>500</v>
      </c>
      <c r="BP96" s="35">
        <v>325</v>
      </c>
      <c r="BQ96" s="35">
        <v>337.708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0</v>
      </c>
      <c r="CC96" s="35">
        <v>0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8"/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35">
        <v>0</v>
      </c>
      <c r="CT96" s="35">
        <v>0</v>
      </c>
      <c r="CU96" s="35">
        <v>0</v>
      </c>
      <c r="CV96" s="35">
        <v>0</v>
      </c>
      <c r="CW96" s="35">
        <v>0</v>
      </c>
      <c r="CX96" s="35">
        <v>0</v>
      </c>
      <c r="CY96" s="35">
        <v>0</v>
      </c>
      <c r="CZ96" s="34">
        <v>0</v>
      </c>
      <c r="DA96" s="35">
        <v>0</v>
      </c>
      <c r="DB96" s="19">
        <f t="shared" si="73"/>
        <v>8466.6</v>
      </c>
      <c r="DC96" s="19">
        <f t="shared" si="74"/>
        <v>6259.875</v>
      </c>
      <c r="DD96" s="19">
        <f t="shared" si="75"/>
        <v>6371.6449999999995</v>
      </c>
      <c r="DE96" s="35">
        <v>0</v>
      </c>
      <c r="DF96" s="35">
        <v>0</v>
      </c>
      <c r="DG96" s="35">
        <v>0</v>
      </c>
      <c r="DH96" s="35">
        <v>0</v>
      </c>
      <c r="DI96" s="35">
        <v>0</v>
      </c>
      <c r="DJ96" s="35">
        <v>0</v>
      </c>
      <c r="DK96" s="35">
        <v>0</v>
      </c>
      <c r="DL96" s="35">
        <v>0</v>
      </c>
      <c r="DM96" s="35">
        <v>0</v>
      </c>
      <c r="DN96" s="35">
        <v>0</v>
      </c>
      <c r="DO96" s="35">
        <v>0</v>
      </c>
      <c r="DP96" s="35">
        <v>0</v>
      </c>
      <c r="DQ96" s="35">
        <v>0</v>
      </c>
      <c r="DR96" s="35">
        <v>0</v>
      </c>
      <c r="DS96" s="35">
        <v>0</v>
      </c>
      <c r="DT96" s="35">
        <v>0</v>
      </c>
      <c r="DU96" s="35">
        <v>0</v>
      </c>
      <c r="DV96" s="35">
        <v>0</v>
      </c>
      <c r="DW96" s="38">
        <v>0</v>
      </c>
      <c r="DX96" s="26">
        <f t="shared" si="76"/>
        <v>0</v>
      </c>
      <c r="DY96" s="26">
        <f t="shared" si="77"/>
        <v>0</v>
      </c>
      <c r="DZ96" s="26">
        <f t="shared" si="78"/>
        <v>0</v>
      </c>
    </row>
    <row r="97" spans="2:130" ht="17.25">
      <c r="B97" s="28">
        <v>88</v>
      </c>
      <c r="C97" s="32" t="s">
        <v>146</v>
      </c>
      <c r="D97" s="46">
        <v>15722.6781</v>
      </c>
      <c r="E97" s="43">
        <v>336.0631</v>
      </c>
      <c r="F97" s="19">
        <f t="shared" si="55"/>
        <v>9659.3</v>
      </c>
      <c r="G97" s="19">
        <f t="shared" si="56"/>
        <v>6343.16</v>
      </c>
      <c r="H97" s="19">
        <f t="shared" si="57"/>
        <v>5673.938</v>
      </c>
      <c r="I97" s="19">
        <f t="shared" si="58"/>
        <v>89.44970645545753</v>
      </c>
      <c r="J97" s="19">
        <f t="shared" si="59"/>
        <v>-3782.699999999999</v>
      </c>
      <c r="K97" s="19">
        <f t="shared" si="60"/>
        <v>-3958.146</v>
      </c>
      <c r="L97" s="27">
        <v>5876.6</v>
      </c>
      <c r="M97" s="27">
        <v>1715.792</v>
      </c>
      <c r="N97" s="21">
        <f t="shared" si="61"/>
        <v>5054.4</v>
      </c>
      <c r="O97" s="21">
        <f t="shared" si="62"/>
        <v>2889.46</v>
      </c>
      <c r="P97" s="21">
        <f t="shared" si="63"/>
        <v>2220.238</v>
      </c>
      <c r="Q97" s="21">
        <f t="shared" si="79"/>
        <v>76.83920178856948</v>
      </c>
      <c r="R97" s="22">
        <f t="shared" si="64"/>
        <v>612.4</v>
      </c>
      <c r="S97" s="22">
        <f t="shared" si="64"/>
        <v>398.06</v>
      </c>
      <c r="T97" s="22">
        <f t="shared" si="65"/>
        <v>408.2</v>
      </c>
      <c r="U97" s="23">
        <f t="shared" si="54"/>
        <v>102.54735467015021</v>
      </c>
      <c r="V97" s="35">
        <v>612.4</v>
      </c>
      <c r="W97" s="35">
        <v>398.06</v>
      </c>
      <c r="X97" s="35">
        <v>408.2</v>
      </c>
      <c r="Y97" s="35">
        <f t="shared" si="66"/>
        <v>102.54735467015021</v>
      </c>
      <c r="Z97" s="34">
        <v>1727.8</v>
      </c>
      <c r="AA97" s="35">
        <v>1036.68</v>
      </c>
      <c r="AB97" s="35">
        <v>676.75</v>
      </c>
      <c r="AC97" s="24">
        <f t="shared" si="80"/>
        <v>65.28051086159662</v>
      </c>
      <c r="AD97" s="35">
        <v>0</v>
      </c>
      <c r="AE97" s="35">
        <v>0</v>
      </c>
      <c r="AF97" s="35">
        <v>0</v>
      </c>
      <c r="AG97" s="24" t="e">
        <f t="shared" si="67"/>
        <v>#DIV/0!</v>
      </c>
      <c r="AH97" s="35">
        <v>15</v>
      </c>
      <c r="AI97" s="35">
        <v>15</v>
      </c>
      <c r="AJ97" s="35">
        <v>35</v>
      </c>
      <c r="AK97" s="24">
        <f t="shared" si="68"/>
        <v>233.33333333333334</v>
      </c>
      <c r="AL97" s="35">
        <v>0</v>
      </c>
      <c r="AM97" s="35">
        <v>0</v>
      </c>
      <c r="AN97" s="35">
        <v>0</v>
      </c>
      <c r="AO97" s="24" t="e">
        <f t="shared" si="81"/>
        <v>#DIV/0!</v>
      </c>
      <c r="AP97" s="35">
        <v>0</v>
      </c>
      <c r="AQ97" s="37">
        <v>0</v>
      </c>
      <c r="AR97" s="35">
        <v>0</v>
      </c>
      <c r="AS97" s="24">
        <v>0</v>
      </c>
      <c r="AT97" s="24">
        <v>0</v>
      </c>
      <c r="AU97" s="37">
        <v>0</v>
      </c>
      <c r="AV97" s="35">
        <v>4604.9</v>
      </c>
      <c r="AW97" s="35">
        <v>3453.7</v>
      </c>
      <c r="AX97" s="35">
        <v>3453.7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24">
        <v>0</v>
      </c>
      <c r="BF97" s="24">
        <v>0</v>
      </c>
      <c r="BG97" s="35">
        <v>0</v>
      </c>
      <c r="BH97" s="24">
        <v>0</v>
      </c>
      <c r="BI97" s="24">
        <v>0</v>
      </c>
      <c r="BJ97" s="35">
        <v>0</v>
      </c>
      <c r="BK97" s="21">
        <f t="shared" si="69"/>
        <v>1650</v>
      </c>
      <c r="BL97" s="21">
        <f t="shared" si="70"/>
        <v>1072.5</v>
      </c>
      <c r="BM97" s="21">
        <f t="shared" si="71"/>
        <v>247.188</v>
      </c>
      <c r="BN97" s="25">
        <f t="shared" si="72"/>
        <v>23.047832167832166</v>
      </c>
      <c r="BO97" s="35">
        <v>1650</v>
      </c>
      <c r="BP97" s="35">
        <v>1072.5</v>
      </c>
      <c r="BQ97" s="35">
        <v>247.188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5">
        <v>0</v>
      </c>
      <c r="CA97" s="35">
        <v>0</v>
      </c>
      <c r="CB97" s="35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8"/>
      <c r="CK97" s="35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35">
        <v>0</v>
      </c>
      <c r="CT97" s="35">
        <v>0</v>
      </c>
      <c r="CU97" s="35">
        <v>0</v>
      </c>
      <c r="CV97" s="35">
        <v>0</v>
      </c>
      <c r="CW97" s="35">
        <v>1049.2</v>
      </c>
      <c r="CX97" s="35">
        <v>367.22</v>
      </c>
      <c r="CY97" s="35">
        <v>853.1</v>
      </c>
      <c r="CZ97" s="34">
        <v>0</v>
      </c>
      <c r="DA97" s="35">
        <v>0</v>
      </c>
      <c r="DB97" s="19">
        <f t="shared" si="73"/>
        <v>9659.3</v>
      </c>
      <c r="DC97" s="19">
        <f t="shared" si="74"/>
        <v>6343.16</v>
      </c>
      <c r="DD97" s="19">
        <f t="shared" si="75"/>
        <v>5673.938</v>
      </c>
      <c r="DE97" s="35">
        <v>0</v>
      </c>
      <c r="DF97" s="35">
        <v>0</v>
      </c>
      <c r="DG97" s="35">
        <v>0</v>
      </c>
      <c r="DH97" s="35">
        <v>0</v>
      </c>
      <c r="DI97" s="35">
        <v>0</v>
      </c>
      <c r="DJ97" s="35">
        <v>0</v>
      </c>
      <c r="DK97" s="35">
        <v>0</v>
      </c>
      <c r="DL97" s="35">
        <v>0</v>
      </c>
      <c r="DM97" s="35">
        <v>0</v>
      </c>
      <c r="DN97" s="35">
        <v>0</v>
      </c>
      <c r="DO97" s="35">
        <v>0</v>
      </c>
      <c r="DP97" s="35">
        <v>0</v>
      </c>
      <c r="DQ97" s="35">
        <v>0</v>
      </c>
      <c r="DR97" s="35">
        <v>0</v>
      </c>
      <c r="DS97" s="35">
        <v>0</v>
      </c>
      <c r="DT97" s="35">
        <v>0</v>
      </c>
      <c r="DU97" s="35">
        <v>0</v>
      </c>
      <c r="DV97" s="35">
        <v>0</v>
      </c>
      <c r="DW97" s="38">
        <v>0</v>
      </c>
      <c r="DX97" s="26">
        <f t="shared" si="76"/>
        <v>0</v>
      </c>
      <c r="DY97" s="26">
        <f t="shared" si="77"/>
        <v>0</v>
      </c>
      <c r="DZ97" s="26">
        <f t="shared" si="78"/>
        <v>0</v>
      </c>
    </row>
    <row r="98" spans="2:130" ht="17.25">
      <c r="B98" s="28">
        <v>89</v>
      </c>
      <c r="C98" s="32" t="s">
        <v>147</v>
      </c>
      <c r="D98" s="46">
        <v>521.7201</v>
      </c>
      <c r="E98" s="43">
        <v>176.108</v>
      </c>
      <c r="F98" s="19">
        <f t="shared" si="55"/>
        <v>8552.250000000002</v>
      </c>
      <c r="G98" s="19">
        <f t="shared" si="56"/>
        <v>6020.285</v>
      </c>
      <c r="H98" s="19">
        <f t="shared" si="57"/>
        <v>6391.893999999999</v>
      </c>
      <c r="I98" s="19">
        <f t="shared" si="58"/>
        <v>106.17261475162721</v>
      </c>
      <c r="J98" s="19">
        <f t="shared" si="59"/>
        <v>-769.9500000000016</v>
      </c>
      <c r="K98" s="19">
        <f t="shared" si="60"/>
        <v>-4072.4479999999994</v>
      </c>
      <c r="L98" s="27">
        <v>7782.3</v>
      </c>
      <c r="M98" s="27">
        <v>2319.446</v>
      </c>
      <c r="N98" s="21">
        <f t="shared" si="61"/>
        <v>4272.150000000001</v>
      </c>
      <c r="O98" s="21">
        <f t="shared" si="62"/>
        <v>2900.285</v>
      </c>
      <c r="P98" s="21">
        <f t="shared" si="63"/>
        <v>3271.8940000000002</v>
      </c>
      <c r="Q98" s="21">
        <f t="shared" si="79"/>
        <v>112.81284425496116</v>
      </c>
      <c r="R98" s="22">
        <f t="shared" si="64"/>
        <v>283.3</v>
      </c>
      <c r="S98" s="22">
        <f t="shared" si="64"/>
        <v>184.145</v>
      </c>
      <c r="T98" s="22">
        <f t="shared" si="65"/>
        <v>78.23</v>
      </c>
      <c r="U98" s="23">
        <f t="shared" si="54"/>
        <v>42.48282603383203</v>
      </c>
      <c r="V98" s="35">
        <v>283.3</v>
      </c>
      <c r="W98" s="35">
        <v>184.145</v>
      </c>
      <c r="X98" s="35">
        <v>78.23</v>
      </c>
      <c r="Y98" s="35">
        <f t="shared" si="66"/>
        <v>42.48282603383203</v>
      </c>
      <c r="Z98" s="34">
        <v>3069.9</v>
      </c>
      <c r="AA98" s="35">
        <v>1841.94</v>
      </c>
      <c r="AB98" s="35">
        <v>2303</v>
      </c>
      <c r="AC98" s="24">
        <f t="shared" si="80"/>
        <v>125.03121708633289</v>
      </c>
      <c r="AD98" s="35">
        <v>0</v>
      </c>
      <c r="AE98" s="35">
        <v>0</v>
      </c>
      <c r="AF98" s="35">
        <v>0</v>
      </c>
      <c r="AG98" s="24" t="e">
        <f t="shared" si="67"/>
        <v>#DIV/0!</v>
      </c>
      <c r="AH98" s="35">
        <v>6</v>
      </c>
      <c r="AI98" s="35">
        <v>6</v>
      </c>
      <c r="AJ98" s="35">
        <v>6</v>
      </c>
      <c r="AK98" s="24">
        <f t="shared" si="68"/>
        <v>100</v>
      </c>
      <c r="AL98" s="35">
        <v>0</v>
      </c>
      <c r="AM98" s="35">
        <v>0</v>
      </c>
      <c r="AN98" s="35">
        <v>0</v>
      </c>
      <c r="AO98" s="24" t="e">
        <f t="shared" si="81"/>
        <v>#DIV/0!</v>
      </c>
      <c r="AP98" s="35">
        <v>0</v>
      </c>
      <c r="AQ98" s="37">
        <v>0</v>
      </c>
      <c r="AR98" s="35">
        <v>0</v>
      </c>
      <c r="AS98" s="24">
        <v>0</v>
      </c>
      <c r="AT98" s="24">
        <v>0</v>
      </c>
      <c r="AU98" s="37">
        <v>0</v>
      </c>
      <c r="AV98" s="35">
        <v>3500</v>
      </c>
      <c r="AW98" s="35">
        <v>3120</v>
      </c>
      <c r="AX98" s="35">
        <v>3120</v>
      </c>
      <c r="AY98" s="35">
        <v>0</v>
      </c>
      <c r="AZ98" s="35">
        <v>0</v>
      </c>
      <c r="BA98" s="35">
        <v>0</v>
      </c>
      <c r="BB98" s="35">
        <v>780.1</v>
      </c>
      <c r="BC98" s="35">
        <v>0</v>
      </c>
      <c r="BD98" s="35">
        <v>0</v>
      </c>
      <c r="BE98" s="24">
        <v>0</v>
      </c>
      <c r="BF98" s="24">
        <v>0</v>
      </c>
      <c r="BG98" s="35">
        <v>0</v>
      </c>
      <c r="BH98" s="24">
        <v>0</v>
      </c>
      <c r="BI98" s="24">
        <v>0</v>
      </c>
      <c r="BJ98" s="35">
        <v>0</v>
      </c>
      <c r="BK98" s="21">
        <f t="shared" si="69"/>
        <v>128</v>
      </c>
      <c r="BL98" s="21">
        <f t="shared" si="70"/>
        <v>83.2</v>
      </c>
      <c r="BM98" s="21">
        <f t="shared" si="71"/>
        <v>99.714</v>
      </c>
      <c r="BN98" s="25">
        <f t="shared" si="72"/>
        <v>119.8485576923077</v>
      </c>
      <c r="BO98" s="35">
        <v>128</v>
      </c>
      <c r="BP98" s="35">
        <v>83.2</v>
      </c>
      <c r="BQ98" s="35">
        <v>99.714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35">
        <v>0</v>
      </c>
      <c r="BX98" s="35">
        <v>0</v>
      </c>
      <c r="BY98" s="35">
        <v>0</v>
      </c>
      <c r="BZ98" s="35">
        <v>0</v>
      </c>
      <c r="CA98" s="35">
        <v>0</v>
      </c>
      <c r="CB98" s="35">
        <v>0</v>
      </c>
      <c r="CC98" s="35">
        <v>0</v>
      </c>
      <c r="CD98" s="35">
        <v>0</v>
      </c>
      <c r="CE98" s="35">
        <v>0</v>
      </c>
      <c r="CF98" s="35">
        <v>0</v>
      </c>
      <c r="CG98" s="35">
        <v>0</v>
      </c>
      <c r="CH98" s="35">
        <v>0</v>
      </c>
      <c r="CI98" s="35">
        <v>0</v>
      </c>
      <c r="CJ98" s="38"/>
      <c r="CK98" s="35">
        <v>0</v>
      </c>
      <c r="CL98" s="35">
        <v>0</v>
      </c>
      <c r="CM98" s="35">
        <v>0</v>
      </c>
      <c r="CN98" s="35">
        <v>0</v>
      </c>
      <c r="CO98" s="35">
        <v>0</v>
      </c>
      <c r="CP98" s="35">
        <v>0</v>
      </c>
      <c r="CQ98" s="35">
        <v>0</v>
      </c>
      <c r="CR98" s="35">
        <v>0</v>
      </c>
      <c r="CS98" s="35">
        <v>0</v>
      </c>
      <c r="CT98" s="35">
        <v>0</v>
      </c>
      <c r="CU98" s="35">
        <v>0</v>
      </c>
      <c r="CV98" s="35">
        <v>0</v>
      </c>
      <c r="CW98" s="35">
        <v>784.95</v>
      </c>
      <c r="CX98" s="35">
        <v>785</v>
      </c>
      <c r="CY98" s="35">
        <v>784.95</v>
      </c>
      <c r="CZ98" s="34">
        <v>0</v>
      </c>
      <c r="DA98" s="35">
        <v>0</v>
      </c>
      <c r="DB98" s="19">
        <f t="shared" si="73"/>
        <v>8552.250000000002</v>
      </c>
      <c r="DC98" s="19">
        <f t="shared" si="74"/>
        <v>6020.285</v>
      </c>
      <c r="DD98" s="19">
        <f t="shared" si="75"/>
        <v>6391.893999999999</v>
      </c>
      <c r="DE98" s="35">
        <v>0</v>
      </c>
      <c r="DF98" s="35">
        <v>0</v>
      </c>
      <c r="DG98" s="35">
        <v>0</v>
      </c>
      <c r="DH98" s="35">
        <v>0</v>
      </c>
      <c r="DI98" s="35">
        <v>0</v>
      </c>
      <c r="DJ98" s="35">
        <v>0</v>
      </c>
      <c r="DK98" s="35">
        <v>0</v>
      </c>
      <c r="DL98" s="35">
        <v>0</v>
      </c>
      <c r="DM98" s="35">
        <v>0</v>
      </c>
      <c r="DN98" s="35">
        <v>0</v>
      </c>
      <c r="DO98" s="35">
        <v>0</v>
      </c>
      <c r="DP98" s="35">
        <v>0</v>
      </c>
      <c r="DQ98" s="35">
        <v>0</v>
      </c>
      <c r="DR98" s="35">
        <v>0</v>
      </c>
      <c r="DS98" s="35">
        <v>0</v>
      </c>
      <c r="DT98" s="35">
        <v>0</v>
      </c>
      <c r="DU98" s="35">
        <v>0</v>
      </c>
      <c r="DV98" s="35">
        <v>0</v>
      </c>
      <c r="DW98" s="38">
        <v>0</v>
      </c>
      <c r="DX98" s="26">
        <f t="shared" si="76"/>
        <v>0</v>
      </c>
      <c r="DY98" s="26">
        <f t="shared" si="77"/>
        <v>0</v>
      </c>
      <c r="DZ98" s="26">
        <f t="shared" si="78"/>
        <v>0</v>
      </c>
    </row>
    <row r="99" spans="2:130" ht="17.25">
      <c r="B99" s="28">
        <v>90</v>
      </c>
      <c r="C99" s="32" t="s">
        <v>148</v>
      </c>
      <c r="D99" s="46">
        <v>3941.5103</v>
      </c>
      <c r="E99" s="43">
        <v>254.38</v>
      </c>
      <c r="F99" s="19">
        <f t="shared" si="55"/>
        <v>11913.900000000001</v>
      </c>
      <c r="G99" s="19">
        <f t="shared" si="56"/>
        <v>8264.560000000001</v>
      </c>
      <c r="H99" s="19">
        <f t="shared" si="57"/>
        <v>9046.601</v>
      </c>
      <c r="I99" s="19">
        <f t="shared" si="58"/>
        <v>109.4625848200025</v>
      </c>
      <c r="J99" s="19">
        <f t="shared" si="59"/>
        <v>-1611.1000000000022</v>
      </c>
      <c r="K99" s="19">
        <f t="shared" si="60"/>
        <v>-6044.554</v>
      </c>
      <c r="L99" s="27">
        <v>10302.8</v>
      </c>
      <c r="M99" s="27">
        <v>3002.047</v>
      </c>
      <c r="N99" s="21">
        <f t="shared" si="61"/>
        <v>6102.6</v>
      </c>
      <c r="O99" s="21">
        <f t="shared" si="62"/>
        <v>3836.46</v>
      </c>
      <c r="P99" s="21">
        <f t="shared" si="63"/>
        <v>4618.501</v>
      </c>
      <c r="Q99" s="21">
        <f t="shared" si="79"/>
        <v>120.3844429500112</v>
      </c>
      <c r="R99" s="22">
        <f t="shared" si="64"/>
        <v>535.5</v>
      </c>
      <c r="S99" s="22">
        <f t="shared" si="64"/>
        <v>348.075</v>
      </c>
      <c r="T99" s="22">
        <f t="shared" si="65"/>
        <v>293.712</v>
      </c>
      <c r="U99" s="23">
        <f t="shared" si="54"/>
        <v>84.3818142641672</v>
      </c>
      <c r="V99" s="35">
        <v>535.5</v>
      </c>
      <c r="W99" s="35">
        <v>348.075</v>
      </c>
      <c r="X99" s="35">
        <v>293.712</v>
      </c>
      <c r="Y99" s="35">
        <f t="shared" si="66"/>
        <v>84.3818142641672</v>
      </c>
      <c r="Z99" s="34">
        <v>3644.6</v>
      </c>
      <c r="AA99" s="35">
        <v>2186.76</v>
      </c>
      <c r="AB99" s="35">
        <v>2812.975</v>
      </c>
      <c r="AC99" s="24">
        <f t="shared" si="80"/>
        <v>128.6366588011487</v>
      </c>
      <c r="AD99" s="35">
        <v>0</v>
      </c>
      <c r="AE99" s="35">
        <v>0</v>
      </c>
      <c r="AF99" s="35">
        <v>0</v>
      </c>
      <c r="AG99" s="24" t="e">
        <f t="shared" si="67"/>
        <v>#DIV/0!</v>
      </c>
      <c r="AH99" s="35">
        <v>520</v>
      </c>
      <c r="AI99" s="35">
        <v>390</v>
      </c>
      <c r="AJ99" s="35">
        <v>571</v>
      </c>
      <c r="AK99" s="24">
        <f t="shared" si="68"/>
        <v>146.4102564102564</v>
      </c>
      <c r="AL99" s="35">
        <v>0</v>
      </c>
      <c r="AM99" s="35">
        <v>0</v>
      </c>
      <c r="AN99" s="35">
        <v>0</v>
      </c>
      <c r="AO99" s="24" t="e">
        <f t="shared" si="81"/>
        <v>#DIV/0!</v>
      </c>
      <c r="AP99" s="35">
        <v>0</v>
      </c>
      <c r="AQ99" s="37">
        <v>0</v>
      </c>
      <c r="AR99" s="35">
        <v>0</v>
      </c>
      <c r="AS99" s="24">
        <v>0</v>
      </c>
      <c r="AT99" s="24">
        <v>0</v>
      </c>
      <c r="AU99" s="37">
        <v>0</v>
      </c>
      <c r="AV99" s="35">
        <v>5811.3</v>
      </c>
      <c r="AW99" s="35">
        <v>4428.1</v>
      </c>
      <c r="AX99" s="35">
        <v>4428.1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24">
        <v>0</v>
      </c>
      <c r="BF99" s="24">
        <v>0</v>
      </c>
      <c r="BG99" s="35">
        <v>0</v>
      </c>
      <c r="BH99" s="24">
        <v>0</v>
      </c>
      <c r="BI99" s="24">
        <v>0</v>
      </c>
      <c r="BJ99" s="35">
        <v>0</v>
      </c>
      <c r="BK99" s="21">
        <f t="shared" si="69"/>
        <v>1402.5</v>
      </c>
      <c r="BL99" s="21">
        <f t="shared" si="70"/>
        <v>911.625</v>
      </c>
      <c r="BM99" s="21">
        <f t="shared" si="71"/>
        <v>900.814</v>
      </c>
      <c r="BN99" s="25">
        <f t="shared" si="72"/>
        <v>98.81409570821336</v>
      </c>
      <c r="BO99" s="35">
        <v>1402.5</v>
      </c>
      <c r="BP99" s="35">
        <v>911.625</v>
      </c>
      <c r="BQ99" s="35">
        <v>900.814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35">
        <v>0</v>
      </c>
      <c r="BX99" s="35">
        <v>0</v>
      </c>
      <c r="BY99" s="35">
        <v>0</v>
      </c>
      <c r="BZ99" s="35">
        <v>0</v>
      </c>
      <c r="CA99" s="35">
        <v>0</v>
      </c>
      <c r="CB99" s="35">
        <v>0</v>
      </c>
      <c r="CC99" s="35">
        <v>0</v>
      </c>
      <c r="CD99" s="35">
        <v>0</v>
      </c>
      <c r="CE99" s="35">
        <v>0</v>
      </c>
      <c r="CF99" s="35">
        <v>0</v>
      </c>
      <c r="CG99" s="35">
        <v>0</v>
      </c>
      <c r="CH99" s="35">
        <v>0</v>
      </c>
      <c r="CI99" s="35">
        <v>0</v>
      </c>
      <c r="CJ99" s="38"/>
      <c r="CK99" s="35">
        <v>0</v>
      </c>
      <c r="CL99" s="35">
        <v>0</v>
      </c>
      <c r="CM99" s="35">
        <v>0</v>
      </c>
      <c r="CN99" s="35">
        <v>0</v>
      </c>
      <c r="CO99" s="35">
        <v>0</v>
      </c>
      <c r="CP99" s="35">
        <v>0</v>
      </c>
      <c r="CQ99" s="35">
        <v>0</v>
      </c>
      <c r="CR99" s="35">
        <v>0</v>
      </c>
      <c r="CS99" s="35">
        <v>0</v>
      </c>
      <c r="CT99" s="35">
        <v>0</v>
      </c>
      <c r="CU99" s="35">
        <v>0</v>
      </c>
      <c r="CV99" s="35">
        <v>0</v>
      </c>
      <c r="CW99" s="35">
        <v>0</v>
      </c>
      <c r="CX99" s="35">
        <v>0</v>
      </c>
      <c r="CY99" s="35">
        <v>40</v>
      </c>
      <c r="CZ99" s="34">
        <v>0</v>
      </c>
      <c r="DA99" s="35">
        <v>0</v>
      </c>
      <c r="DB99" s="19">
        <f t="shared" si="73"/>
        <v>11913.900000000001</v>
      </c>
      <c r="DC99" s="19">
        <f t="shared" si="74"/>
        <v>8264.560000000001</v>
      </c>
      <c r="DD99" s="19">
        <f t="shared" si="75"/>
        <v>9046.601</v>
      </c>
      <c r="DE99" s="35">
        <v>0</v>
      </c>
      <c r="DF99" s="35">
        <v>0</v>
      </c>
      <c r="DG99" s="35">
        <v>0</v>
      </c>
      <c r="DH99" s="35">
        <v>0</v>
      </c>
      <c r="DI99" s="35">
        <v>0</v>
      </c>
      <c r="DJ99" s="35">
        <v>0</v>
      </c>
      <c r="DK99" s="35">
        <v>0</v>
      </c>
      <c r="DL99" s="35">
        <v>0</v>
      </c>
      <c r="DM99" s="35">
        <v>0</v>
      </c>
      <c r="DN99" s="35">
        <v>0</v>
      </c>
      <c r="DO99" s="35">
        <v>0</v>
      </c>
      <c r="DP99" s="35">
        <v>0</v>
      </c>
      <c r="DQ99" s="35">
        <v>0</v>
      </c>
      <c r="DR99" s="35">
        <v>0</v>
      </c>
      <c r="DS99" s="35">
        <v>0</v>
      </c>
      <c r="DT99" s="35">
        <v>0</v>
      </c>
      <c r="DU99" s="35">
        <v>0</v>
      </c>
      <c r="DV99" s="35">
        <v>0</v>
      </c>
      <c r="DW99" s="38">
        <v>0</v>
      </c>
      <c r="DX99" s="26">
        <f t="shared" si="76"/>
        <v>0</v>
      </c>
      <c r="DY99" s="26">
        <f t="shared" si="77"/>
        <v>0</v>
      </c>
      <c r="DZ99" s="26">
        <f t="shared" si="78"/>
        <v>0</v>
      </c>
    </row>
    <row r="100" spans="2:130" ht="17.25">
      <c r="B100" s="28">
        <v>91</v>
      </c>
      <c r="C100" s="32" t="s">
        <v>149</v>
      </c>
      <c r="D100" s="46">
        <v>24.4085</v>
      </c>
      <c r="E100" s="43">
        <v>0</v>
      </c>
      <c r="F100" s="19">
        <f t="shared" si="55"/>
        <v>4966</v>
      </c>
      <c r="G100" s="19">
        <f t="shared" si="56"/>
        <v>3580</v>
      </c>
      <c r="H100" s="19">
        <f t="shared" si="57"/>
        <v>3240.6580000000004</v>
      </c>
      <c r="I100" s="19">
        <f t="shared" si="58"/>
        <v>90.52117318435755</v>
      </c>
      <c r="J100" s="19">
        <f t="shared" si="59"/>
        <v>6.199999999999818</v>
      </c>
      <c r="K100" s="19">
        <f t="shared" si="60"/>
        <v>-1685.9110000000003</v>
      </c>
      <c r="L100" s="27">
        <v>4972.2</v>
      </c>
      <c r="M100" s="27">
        <v>1554.747</v>
      </c>
      <c r="N100" s="21">
        <f t="shared" si="61"/>
        <v>1400</v>
      </c>
      <c r="O100" s="21">
        <f t="shared" si="62"/>
        <v>885</v>
      </c>
      <c r="P100" s="21">
        <f t="shared" si="63"/>
        <v>545.658</v>
      </c>
      <c r="Q100" s="21">
        <f t="shared" si="79"/>
        <v>61.656271186440684</v>
      </c>
      <c r="R100" s="22">
        <f t="shared" si="64"/>
        <v>160</v>
      </c>
      <c r="S100" s="22">
        <f t="shared" si="64"/>
        <v>104</v>
      </c>
      <c r="T100" s="22">
        <f t="shared" si="65"/>
        <v>125.483</v>
      </c>
      <c r="U100" s="23">
        <f t="shared" si="54"/>
        <v>120.65673076923078</v>
      </c>
      <c r="V100" s="35">
        <v>160</v>
      </c>
      <c r="W100" s="35">
        <v>104</v>
      </c>
      <c r="X100" s="35">
        <v>125.483</v>
      </c>
      <c r="Y100" s="35">
        <f t="shared" si="66"/>
        <v>120.65673076923078</v>
      </c>
      <c r="Z100" s="34">
        <v>500</v>
      </c>
      <c r="AA100" s="35">
        <v>300</v>
      </c>
      <c r="AB100" s="35">
        <v>130</v>
      </c>
      <c r="AC100" s="24">
        <f t="shared" si="80"/>
        <v>43.333333333333336</v>
      </c>
      <c r="AD100" s="35">
        <v>0</v>
      </c>
      <c r="AE100" s="35">
        <v>0</v>
      </c>
      <c r="AF100" s="35">
        <v>0</v>
      </c>
      <c r="AG100" s="24" t="e">
        <f t="shared" si="67"/>
        <v>#DIV/0!</v>
      </c>
      <c r="AH100" s="35">
        <v>0</v>
      </c>
      <c r="AI100" s="35">
        <v>0</v>
      </c>
      <c r="AJ100" s="35">
        <v>0</v>
      </c>
      <c r="AK100" s="24" t="e">
        <f t="shared" si="68"/>
        <v>#DIV/0!</v>
      </c>
      <c r="AL100" s="35">
        <v>0</v>
      </c>
      <c r="AM100" s="35">
        <v>0</v>
      </c>
      <c r="AN100" s="35">
        <v>0</v>
      </c>
      <c r="AO100" s="24" t="e">
        <f t="shared" si="81"/>
        <v>#DIV/0!</v>
      </c>
      <c r="AP100" s="35">
        <v>0</v>
      </c>
      <c r="AQ100" s="37">
        <v>0</v>
      </c>
      <c r="AR100" s="35">
        <v>0</v>
      </c>
      <c r="AS100" s="24">
        <v>0</v>
      </c>
      <c r="AT100" s="24">
        <v>0</v>
      </c>
      <c r="AU100" s="37">
        <v>0</v>
      </c>
      <c r="AV100" s="35">
        <v>3500</v>
      </c>
      <c r="AW100" s="35">
        <v>2695</v>
      </c>
      <c r="AX100" s="35">
        <v>2695</v>
      </c>
      <c r="AY100" s="35">
        <v>0</v>
      </c>
      <c r="AZ100" s="35">
        <v>0</v>
      </c>
      <c r="BA100" s="35">
        <v>0</v>
      </c>
      <c r="BB100" s="35">
        <v>66</v>
      </c>
      <c r="BC100" s="35">
        <v>0</v>
      </c>
      <c r="BD100" s="35">
        <v>0</v>
      </c>
      <c r="BE100" s="24">
        <v>0</v>
      </c>
      <c r="BF100" s="24">
        <v>0</v>
      </c>
      <c r="BG100" s="35">
        <v>0</v>
      </c>
      <c r="BH100" s="24">
        <v>0</v>
      </c>
      <c r="BI100" s="24">
        <v>0</v>
      </c>
      <c r="BJ100" s="35">
        <v>0</v>
      </c>
      <c r="BK100" s="21">
        <f t="shared" si="69"/>
        <v>740</v>
      </c>
      <c r="BL100" s="21">
        <f t="shared" si="70"/>
        <v>481</v>
      </c>
      <c r="BM100" s="21">
        <f t="shared" si="71"/>
        <v>290.175</v>
      </c>
      <c r="BN100" s="25">
        <f t="shared" si="72"/>
        <v>60.32744282744284</v>
      </c>
      <c r="BO100" s="35">
        <v>740</v>
      </c>
      <c r="BP100" s="35">
        <v>481</v>
      </c>
      <c r="BQ100" s="35">
        <v>290.175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35">
        <v>0</v>
      </c>
      <c r="BX100" s="35">
        <v>0</v>
      </c>
      <c r="BY100" s="35">
        <v>0</v>
      </c>
      <c r="BZ100" s="35">
        <v>0</v>
      </c>
      <c r="CA100" s="35">
        <v>0</v>
      </c>
      <c r="CB100" s="35">
        <v>0</v>
      </c>
      <c r="CC100" s="35">
        <v>0</v>
      </c>
      <c r="CD100" s="35">
        <v>0</v>
      </c>
      <c r="CE100" s="35">
        <v>0</v>
      </c>
      <c r="CF100" s="35">
        <v>0</v>
      </c>
      <c r="CG100" s="35">
        <v>0</v>
      </c>
      <c r="CH100" s="35">
        <v>0</v>
      </c>
      <c r="CI100" s="35">
        <v>0</v>
      </c>
      <c r="CJ100" s="38"/>
      <c r="CK100" s="35">
        <v>0</v>
      </c>
      <c r="CL100" s="35">
        <v>0</v>
      </c>
      <c r="CM100" s="35">
        <v>0</v>
      </c>
      <c r="CN100" s="35">
        <v>0</v>
      </c>
      <c r="CO100" s="35">
        <v>0</v>
      </c>
      <c r="CP100" s="35">
        <v>0</v>
      </c>
      <c r="CQ100" s="35">
        <v>0</v>
      </c>
      <c r="CR100" s="35">
        <v>0</v>
      </c>
      <c r="CS100" s="35">
        <v>0</v>
      </c>
      <c r="CT100" s="35">
        <v>0</v>
      </c>
      <c r="CU100" s="35">
        <v>0</v>
      </c>
      <c r="CV100" s="35">
        <v>0</v>
      </c>
      <c r="CW100" s="35">
        <v>0</v>
      </c>
      <c r="CX100" s="35">
        <v>0</v>
      </c>
      <c r="CY100" s="35">
        <v>0</v>
      </c>
      <c r="CZ100" s="34">
        <v>0</v>
      </c>
      <c r="DA100" s="35">
        <v>0</v>
      </c>
      <c r="DB100" s="19">
        <f t="shared" si="73"/>
        <v>4966</v>
      </c>
      <c r="DC100" s="19">
        <f t="shared" si="74"/>
        <v>3580</v>
      </c>
      <c r="DD100" s="19">
        <f t="shared" si="75"/>
        <v>3240.6580000000004</v>
      </c>
      <c r="DE100" s="35">
        <v>0</v>
      </c>
      <c r="DF100" s="35">
        <v>0</v>
      </c>
      <c r="DG100" s="35">
        <v>0</v>
      </c>
      <c r="DH100" s="35">
        <v>0</v>
      </c>
      <c r="DI100" s="35">
        <v>0</v>
      </c>
      <c r="DJ100" s="35">
        <v>0</v>
      </c>
      <c r="DK100" s="35">
        <v>0</v>
      </c>
      <c r="DL100" s="35">
        <v>0</v>
      </c>
      <c r="DM100" s="35">
        <v>0</v>
      </c>
      <c r="DN100" s="35">
        <v>0</v>
      </c>
      <c r="DO100" s="35">
        <v>0</v>
      </c>
      <c r="DP100" s="35">
        <v>0</v>
      </c>
      <c r="DQ100" s="35">
        <v>0</v>
      </c>
      <c r="DR100" s="35">
        <v>0</v>
      </c>
      <c r="DS100" s="35">
        <v>0</v>
      </c>
      <c r="DT100" s="35">
        <v>0</v>
      </c>
      <c r="DU100" s="35">
        <v>0</v>
      </c>
      <c r="DV100" s="35">
        <v>0</v>
      </c>
      <c r="DW100" s="38">
        <v>0</v>
      </c>
      <c r="DX100" s="26">
        <f t="shared" si="76"/>
        <v>0</v>
      </c>
      <c r="DY100" s="26">
        <f t="shared" si="77"/>
        <v>0</v>
      </c>
      <c r="DZ100" s="26">
        <f t="shared" si="78"/>
        <v>0</v>
      </c>
    </row>
    <row r="101" spans="2:130" ht="17.25">
      <c r="B101" s="28">
        <v>92</v>
      </c>
      <c r="C101" s="32" t="s">
        <v>150</v>
      </c>
      <c r="D101" s="46">
        <v>134.8011</v>
      </c>
      <c r="E101" s="43">
        <v>12.583</v>
      </c>
      <c r="F101" s="19">
        <f t="shared" si="55"/>
        <v>11229.1</v>
      </c>
      <c r="G101" s="19">
        <f t="shared" si="56"/>
        <v>7799.205</v>
      </c>
      <c r="H101" s="19">
        <f t="shared" si="57"/>
        <v>7377.620999999999</v>
      </c>
      <c r="I101" s="19">
        <f t="shared" si="58"/>
        <v>94.59452598053262</v>
      </c>
      <c r="J101" s="19">
        <f t="shared" si="59"/>
        <v>-1518.1000000000004</v>
      </c>
      <c r="K101" s="19">
        <f t="shared" si="60"/>
        <v>-5381.165999999999</v>
      </c>
      <c r="L101" s="27">
        <v>9711</v>
      </c>
      <c r="M101" s="27">
        <v>1996.455</v>
      </c>
      <c r="N101" s="21">
        <f t="shared" si="61"/>
        <v>4202.2</v>
      </c>
      <c r="O101" s="21">
        <f t="shared" si="62"/>
        <v>2593.505</v>
      </c>
      <c r="P101" s="21">
        <f t="shared" si="63"/>
        <v>2171.921</v>
      </c>
      <c r="Q101" s="21">
        <f t="shared" si="79"/>
        <v>83.74462358854137</v>
      </c>
      <c r="R101" s="22">
        <f t="shared" si="64"/>
        <v>548.7</v>
      </c>
      <c r="S101" s="22">
        <f t="shared" si="64"/>
        <v>356.655</v>
      </c>
      <c r="T101" s="22">
        <f t="shared" si="65"/>
        <v>269.09</v>
      </c>
      <c r="U101" s="23">
        <f t="shared" si="54"/>
        <v>75.44826232633778</v>
      </c>
      <c r="V101" s="35">
        <v>548.7</v>
      </c>
      <c r="W101" s="35">
        <v>356.655</v>
      </c>
      <c r="X101" s="35">
        <v>269.09</v>
      </c>
      <c r="Y101" s="35">
        <f t="shared" si="66"/>
        <v>75.44826232633778</v>
      </c>
      <c r="Z101" s="34">
        <v>3318.5</v>
      </c>
      <c r="AA101" s="35">
        <v>1991.1</v>
      </c>
      <c r="AB101" s="35">
        <v>1747.022</v>
      </c>
      <c r="AC101" s="24">
        <f t="shared" si="80"/>
        <v>87.74154989704184</v>
      </c>
      <c r="AD101" s="35">
        <v>0</v>
      </c>
      <c r="AE101" s="35">
        <v>0</v>
      </c>
      <c r="AF101" s="35">
        <v>0</v>
      </c>
      <c r="AG101" s="24" t="e">
        <f t="shared" si="67"/>
        <v>#DIV/0!</v>
      </c>
      <c r="AH101" s="35">
        <v>80</v>
      </c>
      <c r="AI101" s="35">
        <v>80</v>
      </c>
      <c r="AJ101" s="35">
        <v>117.9</v>
      </c>
      <c r="AK101" s="24">
        <f t="shared" si="68"/>
        <v>147.375</v>
      </c>
      <c r="AL101" s="35">
        <v>0</v>
      </c>
      <c r="AM101" s="35">
        <v>0</v>
      </c>
      <c r="AN101" s="35">
        <v>0</v>
      </c>
      <c r="AO101" s="24" t="e">
        <f t="shared" si="81"/>
        <v>#DIV/0!</v>
      </c>
      <c r="AP101" s="35">
        <v>0</v>
      </c>
      <c r="AQ101" s="37">
        <v>0</v>
      </c>
      <c r="AR101" s="35">
        <v>0</v>
      </c>
      <c r="AS101" s="24">
        <v>0</v>
      </c>
      <c r="AT101" s="24">
        <v>0</v>
      </c>
      <c r="AU101" s="37">
        <v>0</v>
      </c>
      <c r="AV101" s="35">
        <v>6294.3</v>
      </c>
      <c r="AW101" s="35">
        <v>4862.7</v>
      </c>
      <c r="AX101" s="35">
        <v>4862.7</v>
      </c>
      <c r="AY101" s="35">
        <v>0</v>
      </c>
      <c r="AZ101" s="35">
        <v>0</v>
      </c>
      <c r="BA101" s="35">
        <v>0</v>
      </c>
      <c r="BB101" s="35">
        <v>732.6</v>
      </c>
      <c r="BC101" s="35">
        <v>343</v>
      </c>
      <c r="BD101" s="35">
        <v>343</v>
      </c>
      <c r="BE101" s="24">
        <v>0</v>
      </c>
      <c r="BF101" s="24">
        <v>0</v>
      </c>
      <c r="BG101" s="35">
        <v>0</v>
      </c>
      <c r="BH101" s="24">
        <v>0</v>
      </c>
      <c r="BI101" s="24">
        <v>0</v>
      </c>
      <c r="BJ101" s="35">
        <v>0</v>
      </c>
      <c r="BK101" s="21">
        <f t="shared" si="69"/>
        <v>255</v>
      </c>
      <c r="BL101" s="21">
        <f t="shared" si="70"/>
        <v>165.75</v>
      </c>
      <c r="BM101" s="21">
        <f t="shared" si="71"/>
        <v>37.909</v>
      </c>
      <c r="BN101" s="25">
        <f t="shared" si="72"/>
        <v>22.871191553544495</v>
      </c>
      <c r="BO101" s="35">
        <v>255</v>
      </c>
      <c r="BP101" s="35">
        <v>165.75</v>
      </c>
      <c r="BQ101" s="35">
        <v>37.909</v>
      </c>
      <c r="BR101" s="35">
        <v>0</v>
      </c>
      <c r="BS101" s="35">
        <v>0</v>
      </c>
      <c r="BT101" s="35">
        <v>0</v>
      </c>
      <c r="BU101" s="35">
        <v>0</v>
      </c>
      <c r="BV101" s="35">
        <v>0</v>
      </c>
      <c r="BW101" s="35">
        <v>0</v>
      </c>
      <c r="BX101" s="35">
        <v>0</v>
      </c>
      <c r="BY101" s="35">
        <v>0</v>
      </c>
      <c r="BZ101" s="35">
        <v>0</v>
      </c>
      <c r="CA101" s="35">
        <v>0</v>
      </c>
      <c r="CB101" s="35">
        <v>0</v>
      </c>
      <c r="CC101" s="35">
        <v>0</v>
      </c>
      <c r="CD101" s="35">
        <v>0</v>
      </c>
      <c r="CE101" s="35">
        <v>0</v>
      </c>
      <c r="CF101" s="35">
        <v>0</v>
      </c>
      <c r="CG101" s="35">
        <v>0</v>
      </c>
      <c r="CH101" s="35">
        <v>0</v>
      </c>
      <c r="CI101" s="35">
        <v>0</v>
      </c>
      <c r="CJ101" s="38"/>
      <c r="CK101" s="35">
        <v>0</v>
      </c>
      <c r="CL101" s="35">
        <v>0</v>
      </c>
      <c r="CM101" s="35">
        <v>0</v>
      </c>
      <c r="CN101" s="35">
        <v>0</v>
      </c>
      <c r="CO101" s="35">
        <v>0</v>
      </c>
      <c r="CP101" s="35">
        <v>0</v>
      </c>
      <c r="CQ101" s="35">
        <v>0</v>
      </c>
      <c r="CR101" s="35">
        <v>0</v>
      </c>
      <c r="CS101" s="35">
        <v>0</v>
      </c>
      <c r="CT101" s="35">
        <v>0</v>
      </c>
      <c r="CU101" s="35">
        <v>0</v>
      </c>
      <c r="CV101" s="35">
        <v>0</v>
      </c>
      <c r="CW101" s="35">
        <v>0</v>
      </c>
      <c r="CX101" s="35">
        <v>0</v>
      </c>
      <c r="CY101" s="35">
        <v>0</v>
      </c>
      <c r="CZ101" s="34">
        <v>0</v>
      </c>
      <c r="DA101" s="35">
        <v>0</v>
      </c>
      <c r="DB101" s="19">
        <f t="shared" si="73"/>
        <v>11229.1</v>
      </c>
      <c r="DC101" s="19">
        <f t="shared" si="74"/>
        <v>7799.205</v>
      </c>
      <c r="DD101" s="19">
        <f t="shared" si="75"/>
        <v>7377.620999999999</v>
      </c>
      <c r="DE101" s="35">
        <v>0</v>
      </c>
      <c r="DF101" s="35">
        <v>0</v>
      </c>
      <c r="DG101" s="35">
        <v>0</v>
      </c>
      <c r="DH101" s="35">
        <v>0</v>
      </c>
      <c r="DI101" s="35">
        <v>0</v>
      </c>
      <c r="DJ101" s="35">
        <v>0</v>
      </c>
      <c r="DK101" s="35">
        <v>0</v>
      </c>
      <c r="DL101" s="35">
        <v>0</v>
      </c>
      <c r="DM101" s="35">
        <v>0</v>
      </c>
      <c r="DN101" s="35">
        <v>0</v>
      </c>
      <c r="DO101" s="35">
        <v>0</v>
      </c>
      <c r="DP101" s="35">
        <v>0</v>
      </c>
      <c r="DQ101" s="35">
        <v>0</v>
      </c>
      <c r="DR101" s="35">
        <v>0</v>
      </c>
      <c r="DS101" s="35">
        <v>0</v>
      </c>
      <c r="DT101" s="35">
        <v>0</v>
      </c>
      <c r="DU101" s="35">
        <v>0</v>
      </c>
      <c r="DV101" s="35">
        <v>0</v>
      </c>
      <c r="DW101" s="38">
        <v>0</v>
      </c>
      <c r="DX101" s="26">
        <f t="shared" si="76"/>
        <v>0</v>
      </c>
      <c r="DY101" s="26">
        <f t="shared" si="77"/>
        <v>0</v>
      </c>
      <c r="DZ101" s="26">
        <f t="shared" si="78"/>
        <v>0</v>
      </c>
    </row>
    <row r="102" spans="2:130" ht="17.25">
      <c r="B102" s="28">
        <v>93</v>
      </c>
      <c r="C102" s="32" t="s">
        <v>151</v>
      </c>
      <c r="D102" s="46">
        <v>199.1149</v>
      </c>
      <c r="E102" s="43">
        <v>4.604</v>
      </c>
      <c r="F102" s="19">
        <f t="shared" si="55"/>
        <v>17350.2</v>
      </c>
      <c r="G102" s="19">
        <f t="shared" si="56"/>
        <v>12146.335</v>
      </c>
      <c r="H102" s="19">
        <f t="shared" si="57"/>
        <v>11023.908</v>
      </c>
      <c r="I102" s="19">
        <f t="shared" si="58"/>
        <v>90.75913022323195</v>
      </c>
      <c r="J102" s="19">
        <f t="shared" si="59"/>
        <v>-4197.300000000001</v>
      </c>
      <c r="K102" s="19">
        <f t="shared" si="60"/>
        <v>-8387.141</v>
      </c>
      <c r="L102" s="27">
        <v>13152.9</v>
      </c>
      <c r="M102" s="27">
        <v>2636.767</v>
      </c>
      <c r="N102" s="21">
        <f t="shared" si="61"/>
        <v>5726.2</v>
      </c>
      <c r="O102" s="21">
        <f t="shared" si="62"/>
        <v>3575.535</v>
      </c>
      <c r="P102" s="21">
        <f t="shared" si="63"/>
        <v>2453.1079999999997</v>
      </c>
      <c r="Q102" s="21">
        <f t="shared" si="79"/>
        <v>68.60813836251079</v>
      </c>
      <c r="R102" s="22">
        <f t="shared" si="64"/>
        <v>837.1</v>
      </c>
      <c r="S102" s="22">
        <f t="shared" si="64"/>
        <v>544.115</v>
      </c>
      <c r="T102" s="22">
        <f t="shared" si="65"/>
        <v>463.784</v>
      </c>
      <c r="U102" s="23">
        <f aca="true" t="shared" si="82" ref="U102:U119">T102/S102*100</f>
        <v>85.2363930419121</v>
      </c>
      <c r="V102" s="35">
        <v>837.1</v>
      </c>
      <c r="W102" s="35">
        <v>544.115</v>
      </c>
      <c r="X102" s="35">
        <v>463.784</v>
      </c>
      <c r="Y102" s="35">
        <f t="shared" si="66"/>
        <v>85.2363930419121</v>
      </c>
      <c r="Z102" s="34">
        <v>3025.9</v>
      </c>
      <c r="AA102" s="35">
        <v>1815.54</v>
      </c>
      <c r="AB102" s="35">
        <v>929.202</v>
      </c>
      <c r="AC102" s="24">
        <f t="shared" si="80"/>
        <v>51.180475230509934</v>
      </c>
      <c r="AD102" s="35">
        <v>0</v>
      </c>
      <c r="AE102" s="35">
        <v>0</v>
      </c>
      <c r="AF102" s="35">
        <v>0</v>
      </c>
      <c r="AG102" s="24" t="e">
        <f t="shared" si="67"/>
        <v>#DIV/0!</v>
      </c>
      <c r="AH102" s="35">
        <v>48</v>
      </c>
      <c r="AI102" s="35">
        <v>36</v>
      </c>
      <c r="AJ102" s="35">
        <v>30</v>
      </c>
      <c r="AK102" s="24">
        <f t="shared" si="68"/>
        <v>83.33333333333334</v>
      </c>
      <c r="AL102" s="35">
        <v>0</v>
      </c>
      <c r="AM102" s="35">
        <v>0</v>
      </c>
      <c r="AN102" s="35">
        <v>0</v>
      </c>
      <c r="AO102" s="24" t="e">
        <f t="shared" si="81"/>
        <v>#DIV/0!</v>
      </c>
      <c r="AP102" s="35">
        <v>0</v>
      </c>
      <c r="AQ102" s="37">
        <v>0</v>
      </c>
      <c r="AR102" s="35">
        <v>0</v>
      </c>
      <c r="AS102" s="24">
        <v>0</v>
      </c>
      <c r="AT102" s="24">
        <v>0</v>
      </c>
      <c r="AU102" s="37">
        <v>0</v>
      </c>
      <c r="AV102" s="35">
        <v>10265.1</v>
      </c>
      <c r="AW102" s="35">
        <v>8570.8</v>
      </c>
      <c r="AX102" s="35">
        <v>8570.8</v>
      </c>
      <c r="AY102" s="35">
        <v>0</v>
      </c>
      <c r="AZ102" s="35">
        <v>0</v>
      </c>
      <c r="BA102" s="35">
        <v>0</v>
      </c>
      <c r="BB102" s="35">
        <v>1358.9</v>
      </c>
      <c r="BC102" s="35">
        <v>0</v>
      </c>
      <c r="BD102" s="35">
        <v>0</v>
      </c>
      <c r="BE102" s="24">
        <v>0</v>
      </c>
      <c r="BF102" s="24">
        <v>0</v>
      </c>
      <c r="BG102" s="35">
        <v>0</v>
      </c>
      <c r="BH102" s="24">
        <v>0</v>
      </c>
      <c r="BI102" s="24">
        <v>0</v>
      </c>
      <c r="BJ102" s="35">
        <v>0</v>
      </c>
      <c r="BK102" s="21">
        <f t="shared" si="69"/>
        <v>1815.2</v>
      </c>
      <c r="BL102" s="21">
        <f t="shared" si="70"/>
        <v>1179.88</v>
      </c>
      <c r="BM102" s="21">
        <f t="shared" si="71"/>
        <v>890.122</v>
      </c>
      <c r="BN102" s="25">
        <f t="shared" si="72"/>
        <v>75.44173983794961</v>
      </c>
      <c r="BO102" s="35">
        <v>1815.2</v>
      </c>
      <c r="BP102" s="35">
        <v>1179.88</v>
      </c>
      <c r="BQ102" s="35">
        <v>890.122</v>
      </c>
      <c r="BR102" s="35">
        <v>0</v>
      </c>
      <c r="BS102" s="35">
        <v>0</v>
      </c>
      <c r="BT102" s="35">
        <v>0</v>
      </c>
      <c r="BU102" s="35">
        <v>0</v>
      </c>
      <c r="BV102" s="35">
        <v>0</v>
      </c>
      <c r="BW102" s="35">
        <v>0</v>
      </c>
      <c r="BX102" s="35">
        <v>0</v>
      </c>
      <c r="BY102" s="35">
        <v>0</v>
      </c>
      <c r="BZ102" s="35">
        <v>0</v>
      </c>
      <c r="CA102" s="35">
        <v>0</v>
      </c>
      <c r="CB102" s="35">
        <v>0</v>
      </c>
      <c r="CC102" s="35">
        <v>0</v>
      </c>
      <c r="CD102" s="35">
        <v>0</v>
      </c>
      <c r="CE102" s="35">
        <v>0</v>
      </c>
      <c r="CF102" s="35">
        <v>0</v>
      </c>
      <c r="CG102" s="35">
        <v>0</v>
      </c>
      <c r="CH102" s="35">
        <v>0</v>
      </c>
      <c r="CI102" s="35">
        <v>0</v>
      </c>
      <c r="CJ102" s="39"/>
      <c r="CK102" s="35">
        <v>0</v>
      </c>
      <c r="CL102" s="35">
        <v>0</v>
      </c>
      <c r="CM102" s="35">
        <v>0</v>
      </c>
      <c r="CN102" s="35">
        <v>0</v>
      </c>
      <c r="CO102" s="35">
        <v>0</v>
      </c>
      <c r="CP102" s="35">
        <v>0</v>
      </c>
      <c r="CQ102" s="35">
        <v>0</v>
      </c>
      <c r="CR102" s="35">
        <v>0</v>
      </c>
      <c r="CS102" s="35">
        <v>0</v>
      </c>
      <c r="CT102" s="35">
        <v>0</v>
      </c>
      <c r="CU102" s="35">
        <v>0</v>
      </c>
      <c r="CV102" s="35">
        <v>0</v>
      </c>
      <c r="CW102" s="35">
        <v>0</v>
      </c>
      <c r="CX102" s="35">
        <v>0</v>
      </c>
      <c r="CY102" s="35">
        <v>140</v>
      </c>
      <c r="CZ102" s="34">
        <v>0</v>
      </c>
      <c r="DA102" s="35">
        <v>0</v>
      </c>
      <c r="DB102" s="19">
        <f t="shared" si="73"/>
        <v>17350.2</v>
      </c>
      <c r="DC102" s="19">
        <f t="shared" si="74"/>
        <v>12146.335</v>
      </c>
      <c r="DD102" s="19">
        <f t="shared" si="75"/>
        <v>11023.908</v>
      </c>
      <c r="DE102" s="35">
        <v>0</v>
      </c>
      <c r="DF102" s="35">
        <v>0</v>
      </c>
      <c r="DG102" s="35">
        <v>0</v>
      </c>
      <c r="DH102" s="35">
        <v>0</v>
      </c>
      <c r="DI102" s="35">
        <v>0</v>
      </c>
      <c r="DJ102" s="35">
        <v>0</v>
      </c>
      <c r="DK102" s="35">
        <v>0</v>
      </c>
      <c r="DL102" s="35">
        <v>0</v>
      </c>
      <c r="DM102" s="35">
        <v>0</v>
      </c>
      <c r="DN102" s="35">
        <v>0</v>
      </c>
      <c r="DO102" s="35">
        <v>0</v>
      </c>
      <c r="DP102" s="35">
        <v>0</v>
      </c>
      <c r="DQ102" s="35">
        <v>0</v>
      </c>
      <c r="DR102" s="35">
        <v>0</v>
      </c>
      <c r="DS102" s="35">
        <v>0</v>
      </c>
      <c r="DT102" s="35">
        <v>0</v>
      </c>
      <c r="DU102" s="35">
        <v>0</v>
      </c>
      <c r="DV102" s="35">
        <v>0</v>
      </c>
      <c r="DW102" s="39">
        <v>0</v>
      </c>
      <c r="DX102" s="26">
        <f t="shared" si="76"/>
        <v>0</v>
      </c>
      <c r="DY102" s="26">
        <f t="shared" si="77"/>
        <v>0</v>
      </c>
      <c r="DZ102" s="26">
        <f t="shared" si="78"/>
        <v>0</v>
      </c>
    </row>
    <row r="103" spans="2:130" ht="17.25">
      <c r="B103" s="28">
        <v>94</v>
      </c>
      <c r="C103" s="32" t="s">
        <v>152</v>
      </c>
      <c r="D103" s="46">
        <v>2428.67</v>
      </c>
      <c r="E103" s="43">
        <v>0</v>
      </c>
      <c r="F103" s="19">
        <f t="shared" si="55"/>
        <v>11386.625</v>
      </c>
      <c r="G103" s="19">
        <f t="shared" si="56"/>
        <v>8230.4</v>
      </c>
      <c r="H103" s="19">
        <f t="shared" si="57"/>
        <v>8267.115000000002</v>
      </c>
      <c r="I103" s="19">
        <f t="shared" si="58"/>
        <v>100.44609010497669</v>
      </c>
      <c r="J103" s="19">
        <f t="shared" si="59"/>
        <v>-1806.3250000000007</v>
      </c>
      <c r="K103" s="19">
        <f t="shared" si="60"/>
        <v>-4776.524000000001</v>
      </c>
      <c r="L103" s="27">
        <v>9580.3</v>
      </c>
      <c r="M103" s="27">
        <v>3490.591</v>
      </c>
      <c r="N103" s="21">
        <f t="shared" si="61"/>
        <v>4015.825</v>
      </c>
      <c r="O103" s="21">
        <f t="shared" si="62"/>
        <v>2847.3</v>
      </c>
      <c r="P103" s="21">
        <f t="shared" si="63"/>
        <v>2884.0150000000003</v>
      </c>
      <c r="Q103" s="21">
        <f t="shared" si="79"/>
        <v>101.28946721455414</v>
      </c>
      <c r="R103" s="22">
        <f t="shared" si="64"/>
        <v>550</v>
      </c>
      <c r="S103" s="22">
        <f t="shared" si="64"/>
        <v>357.5</v>
      </c>
      <c r="T103" s="22">
        <f t="shared" si="65"/>
        <v>381.362</v>
      </c>
      <c r="U103" s="23">
        <f t="shared" si="82"/>
        <v>106.67468531468532</v>
      </c>
      <c r="V103" s="35">
        <v>550</v>
      </c>
      <c r="W103" s="35">
        <v>357.5</v>
      </c>
      <c r="X103" s="35">
        <v>381.362</v>
      </c>
      <c r="Y103" s="35">
        <f t="shared" si="66"/>
        <v>106.67468531468532</v>
      </c>
      <c r="Z103" s="34">
        <v>2300</v>
      </c>
      <c r="AA103" s="35">
        <v>1380</v>
      </c>
      <c r="AB103" s="35">
        <v>1382.908</v>
      </c>
      <c r="AC103" s="24">
        <f t="shared" si="80"/>
        <v>100.21072463768115</v>
      </c>
      <c r="AD103" s="35">
        <v>0</v>
      </c>
      <c r="AE103" s="35">
        <v>0</v>
      </c>
      <c r="AF103" s="35">
        <v>0</v>
      </c>
      <c r="AG103" s="24" t="e">
        <f t="shared" si="67"/>
        <v>#DIV/0!</v>
      </c>
      <c r="AH103" s="35">
        <v>24</v>
      </c>
      <c r="AI103" s="35">
        <v>24</v>
      </c>
      <c r="AJ103" s="35">
        <v>29</v>
      </c>
      <c r="AK103" s="24">
        <f t="shared" si="68"/>
        <v>120.83333333333333</v>
      </c>
      <c r="AL103" s="35">
        <v>0</v>
      </c>
      <c r="AM103" s="35">
        <v>0</v>
      </c>
      <c r="AN103" s="35">
        <v>0</v>
      </c>
      <c r="AO103" s="24" t="e">
        <f t="shared" si="81"/>
        <v>#DIV/0!</v>
      </c>
      <c r="AP103" s="35">
        <v>0</v>
      </c>
      <c r="AQ103" s="37">
        <v>0</v>
      </c>
      <c r="AR103" s="35">
        <v>0</v>
      </c>
      <c r="AS103" s="24">
        <v>0</v>
      </c>
      <c r="AT103" s="24">
        <v>0</v>
      </c>
      <c r="AU103" s="37">
        <v>0</v>
      </c>
      <c r="AV103" s="35">
        <v>7370.8</v>
      </c>
      <c r="AW103" s="35">
        <v>5383.1</v>
      </c>
      <c r="AX103" s="35">
        <v>5383.1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24">
        <v>0</v>
      </c>
      <c r="BF103" s="24">
        <v>0</v>
      </c>
      <c r="BG103" s="35">
        <v>0</v>
      </c>
      <c r="BH103" s="24">
        <v>0</v>
      </c>
      <c r="BI103" s="24">
        <v>0</v>
      </c>
      <c r="BJ103" s="35">
        <v>0</v>
      </c>
      <c r="BK103" s="21">
        <f t="shared" si="69"/>
        <v>160</v>
      </c>
      <c r="BL103" s="21">
        <f t="shared" si="70"/>
        <v>104</v>
      </c>
      <c r="BM103" s="21">
        <f t="shared" si="71"/>
        <v>108.92</v>
      </c>
      <c r="BN103" s="25">
        <f t="shared" si="72"/>
        <v>104.73076923076923</v>
      </c>
      <c r="BO103" s="35">
        <v>160</v>
      </c>
      <c r="BP103" s="35">
        <v>104</v>
      </c>
      <c r="BQ103" s="35">
        <v>108.92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5">
        <v>0</v>
      </c>
      <c r="BZ103" s="35">
        <v>0</v>
      </c>
      <c r="CA103" s="35">
        <v>0</v>
      </c>
      <c r="CB103" s="35">
        <v>0</v>
      </c>
      <c r="CC103" s="35">
        <v>0</v>
      </c>
      <c r="CD103" s="35">
        <v>0</v>
      </c>
      <c r="CE103" s="35">
        <v>0</v>
      </c>
      <c r="CF103" s="35">
        <v>0</v>
      </c>
      <c r="CG103" s="35">
        <v>0</v>
      </c>
      <c r="CH103" s="35">
        <v>0</v>
      </c>
      <c r="CI103" s="35">
        <v>0</v>
      </c>
      <c r="CJ103" s="38"/>
      <c r="CK103" s="35">
        <v>0</v>
      </c>
      <c r="CL103" s="35">
        <v>0</v>
      </c>
      <c r="CM103" s="35">
        <v>0</v>
      </c>
      <c r="CN103" s="35">
        <v>0</v>
      </c>
      <c r="CO103" s="35">
        <v>0</v>
      </c>
      <c r="CP103" s="35">
        <v>0</v>
      </c>
      <c r="CQ103" s="35">
        <v>0</v>
      </c>
      <c r="CR103" s="35">
        <v>0</v>
      </c>
      <c r="CS103" s="35">
        <v>0</v>
      </c>
      <c r="CT103" s="35">
        <v>0</v>
      </c>
      <c r="CU103" s="35">
        <v>0</v>
      </c>
      <c r="CV103" s="35">
        <v>0</v>
      </c>
      <c r="CW103" s="35">
        <v>981.825</v>
      </c>
      <c r="CX103" s="35">
        <v>981.8</v>
      </c>
      <c r="CY103" s="35">
        <v>981.825</v>
      </c>
      <c r="CZ103" s="34">
        <v>0</v>
      </c>
      <c r="DA103" s="35">
        <v>0</v>
      </c>
      <c r="DB103" s="19">
        <f t="shared" si="73"/>
        <v>11386.625</v>
      </c>
      <c r="DC103" s="19">
        <f t="shared" si="74"/>
        <v>8230.4</v>
      </c>
      <c r="DD103" s="19">
        <f t="shared" si="75"/>
        <v>8267.115000000002</v>
      </c>
      <c r="DE103" s="35">
        <v>0</v>
      </c>
      <c r="DF103" s="35">
        <v>0</v>
      </c>
      <c r="DG103" s="35">
        <v>0</v>
      </c>
      <c r="DH103" s="35">
        <v>0</v>
      </c>
      <c r="DI103" s="35">
        <v>0</v>
      </c>
      <c r="DJ103" s="35">
        <v>0</v>
      </c>
      <c r="DK103" s="35">
        <v>0</v>
      </c>
      <c r="DL103" s="35">
        <v>0</v>
      </c>
      <c r="DM103" s="35">
        <v>0</v>
      </c>
      <c r="DN103" s="35">
        <v>0</v>
      </c>
      <c r="DO103" s="35">
        <v>0</v>
      </c>
      <c r="DP103" s="35">
        <v>0</v>
      </c>
      <c r="DQ103" s="35">
        <v>0</v>
      </c>
      <c r="DR103" s="35">
        <v>0</v>
      </c>
      <c r="DS103" s="35">
        <v>0</v>
      </c>
      <c r="DT103" s="35">
        <v>0</v>
      </c>
      <c r="DU103" s="35">
        <v>0</v>
      </c>
      <c r="DV103" s="35">
        <v>0</v>
      </c>
      <c r="DW103" s="38">
        <v>0</v>
      </c>
      <c r="DX103" s="26">
        <f t="shared" si="76"/>
        <v>0</v>
      </c>
      <c r="DY103" s="26">
        <f t="shared" si="77"/>
        <v>0</v>
      </c>
      <c r="DZ103" s="26">
        <f t="shared" si="78"/>
        <v>0</v>
      </c>
    </row>
    <row r="104" spans="2:130" ht="17.25">
      <c r="B104" s="28">
        <v>95</v>
      </c>
      <c r="C104" s="32" t="s">
        <v>153</v>
      </c>
      <c r="D104" s="46">
        <v>95.839</v>
      </c>
      <c r="E104" s="43">
        <v>50</v>
      </c>
      <c r="F104" s="19">
        <f t="shared" si="55"/>
        <v>4984.599999999999</v>
      </c>
      <c r="G104" s="19">
        <f t="shared" si="56"/>
        <v>3546.4350000000004</v>
      </c>
      <c r="H104" s="19">
        <f t="shared" si="57"/>
        <v>3465</v>
      </c>
      <c r="I104" s="19">
        <f t="shared" si="58"/>
        <v>97.70375038595095</v>
      </c>
      <c r="J104" s="19">
        <f t="shared" si="59"/>
        <v>483.40000000000055</v>
      </c>
      <c r="K104" s="19">
        <f t="shared" si="60"/>
        <v>-1958.88</v>
      </c>
      <c r="L104" s="27">
        <v>5468</v>
      </c>
      <c r="M104" s="27">
        <v>1506.12</v>
      </c>
      <c r="N104" s="21">
        <f t="shared" si="61"/>
        <v>1199.9</v>
      </c>
      <c r="O104" s="21">
        <f t="shared" si="62"/>
        <v>734.4350000000001</v>
      </c>
      <c r="P104" s="21">
        <f t="shared" si="63"/>
        <v>653</v>
      </c>
      <c r="Q104" s="21">
        <f t="shared" si="79"/>
        <v>88.9118846460204</v>
      </c>
      <c r="R104" s="22">
        <f t="shared" si="64"/>
        <v>119.7</v>
      </c>
      <c r="S104" s="22">
        <f t="shared" si="64"/>
        <v>77.805</v>
      </c>
      <c r="T104" s="22">
        <f t="shared" si="65"/>
        <v>48</v>
      </c>
      <c r="U104" s="23">
        <f t="shared" si="82"/>
        <v>61.69269327164063</v>
      </c>
      <c r="V104" s="35">
        <v>119.7</v>
      </c>
      <c r="W104" s="35">
        <v>77.805</v>
      </c>
      <c r="X104" s="35">
        <v>48</v>
      </c>
      <c r="Y104" s="35">
        <f t="shared" si="66"/>
        <v>61.69269327164063</v>
      </c>
      <c r="Z104" s="34">
        <v>950</v>
      </c>
      <c r="AA104" s="35">
        <v>570</v>
      </c>
      <c r="AB104" s="35">
        <v>529</v>
      </c>
      <c r="AC104" s="24">
        <f t="shared" si="80"/>
        <v>92.80701754385964</v>
      </c>
      <c r="AD104" s="35">
        <v>0</v>
      </c>
      <c r="AE104" s="35">
        <v>0</v>
      </c>
      <c r="AF104" s="35">
        <v>0</v>
      </c>
      <c r="AG104" s="24" t="e">
        <f t="shared" si="67"/>
        <v>#DIV/0!</v>
      </c>
      <c r="AH104" s="35">
        <v>20</v>
      </c>
      <c r="AI104" s="35">
        <v>15</v>
      </c>
      <c r="AJ104" s="35">
        <v>11</v>
      </c>
      <c r="AK104" s="24">
        <f t="shared" si="68"/>
        <v>73.33333333333333</v>
      </c>
      <c r="AL104" s="35">
        <v>0</v>
      </c>
      <c r="AM104" s="35">
        <v>0</v>
      </c>
      <c r="AN104" s="35">
        <v>0</v>
      </c>
      <c r="AO104" s="24" t="e">
        <f t="shared" si="81"/>
        <v>#DIV/0!</v>
      </c>
      <c r="AP104" s="35">
        <v>0</v>
      </c>
      <c r="AQ104" s="37">
        <v>0</v>
      </c>
      <c r="AR104" s="35">
        <v>0</v>
      </c>
      <c r="AS104" s="24">
        <v>0</v>
      </c>
      <c r="AT104" s="24">
        <v>0</v>
      </c>
      <c r="AU104" s="37">
        <v>0</v>
      </c>
      <c r="AV104" s="35">
        <v>3500</v>
      </c>
      <c r="AW104" s="35">
        <v>2812</v>
      </c>
      <c r="AX104" s="35">
        <v>2812</v>
      </c>
      <c r="AY104" s="35">
        <v>0</v>
      </c>
      <c r="AZ104" s="35">
        <v>0</v>
      </c>
      <c r="BA104" s="35">
        <v>0</v>
      </c>
      <c r="BB104" s="35">
        <v>284.7</v>
      </c>
      <c r="BC104" s="35">
        <v>0</v>
      </c>
      <c r="BD104" s="35">
        <v>0</v>
      </c>
      <c r="BE104" s="24">
        <v>0</v>
      </c>
      <c r="BF104" s="24">
        <v>0</v>
      </c>
      <c r="BG104" s="35">
        <v>0</v>
      </c>
      <c r="BH104" s="24">
        <v>0</v>
      </c>
      <c r="BI104" s="24">
        <v>0</v>
      </c>
      <c r="BJ104" s="35">
        <v>0</v>
      </c>
      <c r="BK104" s="21">
        <f t="shared" si="69"/>
        <v>110.2</v>
      </c>
      <c r="BL104" s="21">
        <f t="shared" si="70"/>
        <v>71.63</v>
      </c>
      <c r="BM104" s="21">
        <f t="shared" si="71"/>
        <v>65</v>
      </c>
      <c r="BN104" s="25">
        <f t="shared" si="72"/>
        <v>90.74410163339384</v>
      </c>
      <c r="BO104" s="35">
        <v>110.2</v>
      </c>
      <c r="BP104" s="35">
        <v>71.63</v>
      </c>
      <c r="BQ104" s="35">
        <v>65</v>
      </c>
      <c r="BR104" s="35">
        <v>0</v>
      </c>
      <c r="BS104" s="35">
        <v>0</v>
      </c>
      <c r="BT104" s="35">
        <v>0</v>
      </c>
      <c r="BU104" s="35">
        <v>0</v>
      </c>
      <c r="BV104" s="35">
        <v>0</v>
      </c>
      <c r="BW104" s="35">
        <v>0</v>
      </c>
      <c r="BX104" s="35">
        <v>0</v>
      </c>
      <c r="BY104" s="35">
        <v>0</v>
      </c>
      <c r="BZ104" s="35">
        <v>0</v>
      </c>
      <c r="CA104" s="35">
        <v>0</v>
      </c>
      <c r="CB104" s="35">
        <v>0</v>
      </c>
      <c r="CC104" s="35">
        <v>0</v>
      </c>
      <c r="CD104" s="35">
        <v>0</v>
      </c>
      <c r="CE104" s="35">
        <v>0</v>
      </c>
      <c r="CF104" s="35">
        <v>0</v>
      </c>
      <c r="CG104" s="35">
        <v>0</v>
      </c>
      <c r="CH104" s="35">
        <v>0</v>
      </c>
      <c r="CI104" s="35">
        <v>0</v>
      </c>
      <c r="CJ104" s="38"/>
      <c r="CK104" s="35">
        <v>0</v>
      </c>
      <c r="CL104" s="35">
        <v>0</v>
      </c>
      <c r="CM104" s="35">
        <v>0</v>
      </c>
      <c r="CN104" s="35">
        <v>0</v>
      </c>
      <c r="CO104" s="35">
        <v>0</v>
      </c>
      <c r="CP104" s="35">
        <v>0</v>
      </c>
      <c r="CQ104" s="35">
        <v>0</v>
      </c>
      <c r="CR104" s="35">
        <v>0</v>
      </c>
      <c r="CS104" s="35">
        <v>0</v>
      </c>
      <c r="CT104" s="35">
        <v>0</v>
      </c>
      <c r="CU104" s="35">
        <v>0</v>
      </c>
      <c r="CV104" s="35">
        <v>0</v>
      </c>
      <c r="CW104" s="35">
        <v>0</v>
      </c>
      <c r="CX104" s="35">
        <v>0</v>
      </c>
      <c r="CY104" s="35">
        <v>0</v>
      </c>
      <c r="CZ104" s="34">
        <v>0</v>
      </c>
      <c r="DA104" s="35">
        <v>0</v>
      </c>
      <c r="DB104" s="19">
        <f t="shared" si="73"/>
        <v>4984.599999999999</v>
      </c>
      <c r="DC104" s="19">
        <f t="shared" si="74"/>
        <v>3546.4350000000004</v>
      </c>
      <c r="DD104" s="19">
        <f t="shared" si="75"/>
        <v>3465</v>
      </c>
      <c r="DE104" s="35">
        <v>0</v>
      </c>
      <c r="DF104" s="35">
        <v>0</v>
      </c>
      <c r="DG104" s="35">
        <v>0</v>
      </c>
      <c r="DH104" s="35">
        <v>0</v>
      </c>
      <c r="DI104" s="35">
        <v>0</v>
      </c>
      <c r="DJ104" s="35">
        <v>0</v>
      </c>
      <c r="DK104" s="35">
        <v>0</v>
      </c>
      <c r="DL104" s="35">
        <v>0</v>
      </c>
      <c r="DM104" s="35">
        <v>0</v>
      </c>
      <c r="DN104" s="35">
        <v>0</v>
      </c>
      <c r="DO104" s="35">
        <v>0</v>
      </c>
      <c r="DP104" s="35">
        <v>0</v>
      </c>
      <c r="DQ104" s="35">
        <v>0</v>
      </c>
      <c r="DR104" s="35">
        <v>0</v>
      </c>
      <c r="DS104" s="35">
        <v>0</v>
      </c>
      <c r="DT104" s="35">
        <v>0</v>
      </c>
      <c r="DU104" s="35">
        <v>0</v>
      </c>
      <c r="DV104" s="35">
        <v>0</v>
      </c>
      <c r="DW104" s="38">
        <v>0</v>
      </c>
      <c r="DX104" s="26">
        <f t="shared" si="76"/>
        <v>0</v>
      </c>
      <c r="DY104" s="26">
        <f t="shared" si="77"/>
        <v>0</v>
      </c>
      <c r="DZ104" s="26">
        <f t="shared" si="78"/>
        <v>0</v>
      </c>
    </row>
    <row r="105" spans="2:130" ht="17.25">
      <c r="B105" s="28">
        <v>96</v>
      </c>
      <c r="C105" s="32" t="s">
        <v>154</v>
      </c>
      <c r="D105" s="46">
        <v>82.251</v>
      </c>
      <c r="E105" s="43">
        <v>0</v>
      </c>
      <c r="F105" s="19">
        <f t="shared" si="55"/>
        <v>17396.399999999998</v>
      </c>
      <c r="G105" s="19">
        <f t="shared" si="56"/>
        <v>11988.355000000001</v>
      </c>
      <c r="H105" s="19">
        <f t="shared" si="57"/>
        <v>10608.820000000002</v>
      </c>
      <c r="I105" s="19">
        <f t="shared" si="58"/>
        <v>88.49270813218327</v>
      </c>
      <c r="J105" s="19">
        <f t="shared" si="59"/>
        <v>8277.100000000002</v>
      </c>
      <c r="K105" s="19">
        <f t="shared" si="60"/>
        <v>4839.673599999998</v>
      </c>
      <c r="L105" s="27">
        <v>25673.5</v>
      </c>
      <c r="M105" s="27">
        <v>15448.4936</v>
      </c>
      <c r="N105" s="21">
        <f t="shared" si="61"/>
        <v>7918.6</v>
      </c>
      <c r="O105" s="21">
        <f t="shared" si="62"/>
        <v>4899.755</v>
      </c>
      <c r="P105" s="21">
        <f t="shared" si="63"/>
        <v>3520.22</v>
      </c>
      <c r="Q105" s="21">
        <f t="shared" si="79"/>
        <v>71.84481673063245</v>
      </c>
      <c r="R105" s="22">
        <f t="shared" si="64"/>
        <v>1446.4</v>
      </c>
      <c r="S105" s="22">
        <f t="shared" si="64"/>
        <v>940.16</v>
      </c>
      <c r="T105" s="22">
        <f t="shared" si="65"/>
        <v>482.927</v>
      </c>
      <c r="U105" s="23">
        <f t="shared" si="82"/>
        <v>51.366469537100066</v>
      </c>
      <c r="V105" s="35">
        <v>1446.4</v>
      </c>
      <c r="W105" s="35">
        <v>940.16</v>
      </c>
      <c r="X105" s="35">
        <v>482.927</v>
      </c>
      <c r="Y105" s="35">
        <f t="shared" si="66"/>
        <v>51.366469537100066</v>
      </c>
      <c r="Z105" s="34">
        <v>3191.9</v>
      </c>
      <c r="AA105" s="35">
        <v>1915.14</v>
      </c>
      <c r="AB105" s="35">
        <v>1734.8</v>
      </c>
      <c r="AC105" s="24">
        <f t="shared" si="80"/>
        <v>90.58345603976731</v>
      </c>
      <c r="AD105" s="35">
        <v>0</v>
      </c>
      <c r="AE105" s="35">
        <v>0</v>
      </c>
      <c r="AF105" s="35">
        <v>0</v>
      </c>
      <c r="AG105" s="24" t="e">
        <f t="shared" si="67"/>
        <v>#DIV/0!</v>
      </c>
      <c r="AH105" s="35">
        <v>50</v>
      </c>
      <c r="AI105" s="35">
        <v>50</v>
      </c>
      <c r="AJ105" s="35">
        <v>98</v>
      </c>
      <c r="AK105" s="24">
        <f t="shared" si="68"/>
        <v>196</v>
      </c>
      <c r="AL105" s="35">
        <v>0</v>
      </c>
      <c r="AM105" s="35">
        <v>0</v>
      </c>
      <c r="AN105" s="35">
        <v>0</v>
      </c>
      <c r="AO105" s="24" t="e">
        <f t="shared" si="81"/>
        <v>#DIV/0!</v>
      </c>
      <c r="AP105" s="35">
        <v>0</v>
      </c>
      <c r="AQ105" s="37">
        <v>0</v>
      </c>
      <c r="AR105" s="35">
        <v>0</v>
      </c>
      <c r="AS105" s="24">
        <v>0</v>
      </c>
      <c r="AT105" s="24">
        <v>0</v>
      </c>
      <c r="AU105" s="37">
        <v>0</v>
      </c>
      <c r="AV105" s="35">
        <v>9477.8</v>
      </c>
      <c r="AW105" s="35">
        <v>7088.6</v>
      </c>
      <c r="AX105" s="35">
        <v>7088.6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24">
        <v>0</v>
      </c>
      <c r="BF105" s="24">
        <v>0</v>
      </c>
      <c r="BG105" s="35">
        <v>0</v>
      </c>
      <c r="BH105" s="24">
        <v>0</v>
      </c>
      <c r="BI105" s="24">
        <v>0</v>
      </c>
      <c r="BJ105" s="35">
        <v>0</v>
      </c>
      <c r="BK105" s="21">
        <f t="shared" si="69"/>
        <v>2879.5</v>
      </c>
      <c r="BL105" s="21">
        <f t="shared" si="70"/>
        <v>1871.675</v>
      </c>
      <c r="BM105" s="21">
        <f t="shared" si="71"/>
        <v>1076.593</v>
      </c>
      <c r="BN105" s="25">
        <f t="shared" si="72"/>
        <v>57.52029599155837</v>
      </c>
      <c r="BO105" s="35">
        <v>2879.5</v>
      </c>
      <c r="BP105" s="35">
        <v>1871.675</v>
      </c>
      <c r="BQ105" s="35">
        <v>1076.593</v>
      </c>
      <c r="BR105" s="35">
        <v>0</v>
      </c>
      <c r="BS105" s="35">
        <v>0</v>
      </c>
      <c r="BT105" s="35">
        <v>0</v>
      </c>
      <c r="BU105" s="35">
        <v>0</v>
      </c>
      <c r="BV105" s="35">
        <v>0</v>
      </c>
      <c r="BW105" s="35">
        <v>0</v>
      </c>
      <c r="BX105" s="35">
        <v>0</v>
      </c>
      <c r="BY105" s="35">
        <v>0</v>
      </c>
      <c r="BZ105" s="35">
        <v>0</v>
      </c>
      <c r="CA105" s="35">
        <v>0</v>
      </c>
      <c r="CB105" s="35">
        <v>0</v>
      </c>
      <c r="CC105" s="35">
        <v>0</v>
      </c>
      <c r="CD105" s="35">
        <v>0</v>
      </c>
      <c r="CE105" s="35">
        <v>0</v>
      </c>
      <c r="CF105" s="35">
        <v>0</v>
      </c>
      <c r="CG105" s="35">
        <v>0</v>
      </c>
      <c r="CH105" s="35">
        <v>0</v>
      </c>
      <c r="CI105" s="35">
        <v>0</v>
      </c>
      <c r="CJ105" s="38"/>
      <c r="CK105" s="35">
        <v>0</v>
      </c>
      <c r="CL105" s="35">
        <v>0</v>
      </c>
      <c r="CM105" s="35">
        <v>127.9</v>
      </c>
      <c r="CN105" s="35">
        <v>0</v>
      </c>
      <c r="CO105" s="35">
        <v>0</v>
      </c>
      <c r="CP105" s="35">
        <v>0</v>
      </c>
      <c r="CQ105" s="35">
        <v>0</v>
      </c>
      <c r="CR105" s="35">
        <v>0</v>
      </c>
      <c r="CS105" s="35">
        <v>0</v>
      </c>
      <c r="CT105" s="35">
        <v>0</v>
      </c>
      <c r="CU105" s="35">
        <v>0</v>
      </c>
      <c r="CV105" s="35">
        <v>0</v>
      </c>
      <c r="CW105" s="35">
        <v>350.8</v>
      </c>
      <c r="CX105" s="35">
        <v>122.78</v>
      </c>
      <c r="CY105" s="35">
        <v>0</v>
      </c>
      <c r="CZ105" s="34">
        <v>0</v>
      </c>
      <c r="DA105" s="35">
        <v>0</v>
      </c>
      <c r="DB105" s="19">
        <f t="shared" si="73"/>
        <v>17396.399999999998</v>
      </c>
      <c r="DC105" s="19">
        <f t="shared" si="74"/>
        <v>11988.355000000001</v>
      </c>
      <c r="DD105" s="19">
        <f t="shared" si="75"/>
        <v>10608.820000000002</v>
      </c>
      <c r="DE105" s="35">
        <v>0</v>
      </c>
      <c r="DF105" s="35">
        <v>0</v>
      </c>
      <c r="DG105" s="35">
        <v>0</v>
      </c>
      <c r="DH105" s="35">
        <v>0</v>
      </c>
      <c r="DI105" s="35">
        <v>0</v>
      </c>
      <c r="DJ105" s="35">
        <v>0</v>
      </c>
      <c r="DK105" s="35">
        <v>0</v>
      </c>
      <c r="DL105" s="35">
        <v>0</v>
      </c>
      <c r="DM105" s="35">
        <v>0</v>
      </c>
      <c r="DN105" s="35">
        <v>0</v>
      </c>
      <c r="DO105" s="35">
        <v>0</v>
      </c>
      <c r="DP105" s="35">
        <v>0</v>
      </c>
      <c r="DQ105" s="35">
        <v>0</v>
      </c>
      <c r="DR105" s="35">
        <v>0</v>
      </c>
      <c r="DS105" s="35">
        <v>0</v>
      </c>
      <c r="DT105" s="35">
        <v>0</v>
      </c>
      <c r="DU105" s="35">
        <v>0</v>
      </c>
      <c r="DV105" s="35">
        <v>0</v>
      </c>
      <c r="DW105" s="38">
        <v>0</v>
      </c>
      <c r="DX105" s="26">
        <f t="shared" si="76"/>
        <v>0</v>
      </c>
      <c r="DY105" s="26">
        <f t="shared" si="77"/>
        <v>0</v>
      </c>
      <c r="DZ105" s="26">
        <f t="shared" si="78"/>
        <v>0</v>
      </c>
    </row>
    <row r="106" spans="2:130" ht="17.25">
      <c r="B106" s="28">
        <v>97</v>
      </c>
      <c r="C106" s="32" t="s">
        <v>155</v>
      </c>
      <c r="D106" s="46">
        <v>313.4155</v>
      </c>
      <c r="E106" s="43">
        <v>1543.4129</v>
      </c>
      <c r="F106" s="19">
        <f aca="true" t="shared" si="83" ref="F106:F118">DB106+DX106-DT106</f>
        <v>161172.90000000002</v>
      </c>
      <c r="G106" s="19">
        <f aca="true" t="shared" si="84" ref="G106:G118">DC106+DY106-DU106</f>
        <v>109571.309</v>
      </c>
      <c r="H106" s="19">
        <f aca="true" t="shared" si="85" ref="H106:H118">DD106+DZ106-DV106</f>
        <v>102783.40199999999</v>
      </c>
      <c r="I106" s="19">
        <f aca="true" t="shared" si="86" ref="I106:I119">H106/G106*100</f>
        <v>93.80503248345786</v>
      </c>
      <c r="J106" s="19">
        <f aca="true" t="shared" si="87" ref="J106:J118">L106-F106</f>
        <v>-36327.67000000003</v>
      </c>
      <c r="K106" s="19">
        <f aca="true" t="shared" si="88" ref="K106:K118">M106-H106</f>
        <v>-47322.19199999999</v>
      </c>
      <c r="L106" s="20">
        <v>124845.23</v>
      </c>
      <c r="M106" s="20">
        <v>55461.21</v>
      </c>
      <c r="N106" s="21">
        <f aca="true" t="shared" si="89" ref="N106:N118">V106+Z106+AD106+AH106+AL106+AP106+BH106+BO106+BR106+BU106+BX106+CA106+CG106+CK106+CN106+CQ106+CW106</f>
        <v>47155.1</v>
      </c>
      <c r="O106" s="21">
        <f aca="true" t="shared" si="90" ref="O106:O118">W106+AA106+AE106+AI106+AM106+AQ106+BI106+BP106+BS106+BV106+BY106+CB106+CH106+CL106+CO106+CR106+CX106</f>
        <v>30214.61</v>
      </c>
      <c r="P106" s="21">
        <f aca="true" t="shared" si="91" ref="P106:P118">X106+AB106+AF106+AJ106+AN106+AR106+BJ106+BQ106+BT106+BW106+BZ106+CC106+CI106+CM106+CP106+CS106+CY106</f>
        <v>27851.572000000004</v>
      </c>
      <c r="Q106" s="21">
        <f t="shared" si="79"/>
        <v>92.17915438921767</v>
      </c>
      <c r="R106" s="22">
        <f aca="true" t="shared" si="92" ref="R106:S118">V106+AD106</f>
        <v>15757</v>
      </c>
      <c r="S106" s="22">
        <f t="shared" si="92"/>
        <v>10242.05</v>
      </c>
      <c r="T106" s="22">
        <f aca="true" t="shared" si="93" ref="T106:T118">X106+AF106</f>
        <v>9290.761</v>
      </c>
      <c r="U106" s="23">
        <f t="shared" si="82"/>
        <v>90.71192778789403</v>
      </c>
      <c r="V106" s="35">
        <v>1407</v>
      </c>
      <c r="W106" s="35">
        <v>914.55</v>
      </c>
      <c r="X106" s="35">
        <v>1386.467</v>
      </c>
      <c r="Y106" s="35">
        <f aca="true" t="shared" si="94" ref="Y106:Y119">X106/W106*100</f>
        <v>151.60100595921492</v>
      </c>
      <c r="Z106" s="34">
        <v>2000.1</v>
      </c>
      <c r="AA106" s="35">
        <v>1200.06</v>
      </c>
      <c r="AB106" s="35">
        <v>1070.856</v>
      </c>
      <c r="AC106" s="24">
        <f t="shared" si="80"/>
        <v>89.23353832308385</v>
      </c>
      <c r="AD106" s="35">
        <v>14350</v>
      </c>
      <c r="AE106" s="35">
        <v>9327.5</v>
      </c>
      <c r="AF106" s="35">
        <v>7904.294</v>
      </c>
      <c r="AG106" s="24">
        <f aca="true" t="shared" si="95" ref="AG106:AG119">AF106/AE106*100</f>
        <v>84.74182792816939</v>
      </c>
      <c r="AH106" s="35">
        <v>3958</v>
      </c>
      <c r="AI106" s="35">
        <v>2968.5</v>
      </c>
      <c r="AJ106" s="35">
        <v>2495.968</v>
      </c>
      <c r="AK106" s="24">
        <f aca="true" t="shared" si="96" ref="AK106:AK119">AJ106/AI106*100</f>
        <v>84.08179215091796</v>
      </c>
      <c r="AL106" s="35">
        <v>2400</v>
      </c>
      <c r="AM106" s="35">
        <v>1680</v>
      </c>
      <c r="AN106" s="35">
        <v>1497.9</v>
      </c>
      <c r="AO106" s="24">
        <f t="shared" si="81"/>
        <v>89.16071428571429</v>
      </c>
      <c r="AP106" s="35">
        <v>0</v>
      </c>
      <c r="AQ106" s="37">
        <v>0</v>
      </c>
      <c r="AR106" s="35">
        <v>0</v>
      </c>
      <c r="AS106" s="24">
        <v>0</v>
      </c>
      <c r="AT106" s="24">
        <v>0</v>
      </c>
      <c r="AU106" s="37">
        <v>0</v>
      </c>
      <c r="AV106" s="35">
        <v>96114.6</v>
      </c>
      <c r="AW106" s="35">
        <v>69826.4</v>
      </c>
      <c r="AX106" s="35">
        <v>69826.4</v>
      </c>
      <c r="AY106" s="35">
        <v>0</v>
      </c>
      <c r="AZ106" s="35">
        <v>0</v>
      </c>
      <c r="BA106" s="35">
        <v>0</v>
      </c>
      <c r="BB106" s="35">
        <v>1867.1</v>
      </c>
      <c r="BC106" s="35">
        <v>1245.4</v>
      </c>
      <c r="BD106" s="35">
        <v>1245.4</v>
      </c>
      <c r="BE106" s="24">
        <v>0</v>
      </c>
      <c r="BF106" s="24">
        <v>0</v>
      </c>
      <c r="BG106" s="35">
        <v>0</v>
      </c>
      <c r="BH106" s="24">
        <v>0</v>
      </c>
      <c r="BI106" s="24">
        <v>0</v>
      </c>
      <c r="BJ106" s="35">
        <v>0</v>
      </c>
      <c r="BK106" s="21">
        <f t="shared" si="69"/>
        <v>7220</v>
      </c>
      <c r="BL106" s="21">
        <f aca="true" t="shared" si="97" ref="BL106:BL118">BP106+BS106+BV106+BY106</f>
        <v>4693</v>
      </c>
      <c r="BM106" s="21">
        <f aca="true" t="shared" si="98" ref="BM106:BM118">BQ106+BT106+BW106+BZ106</f>
        <v>2426.963</v>
      </c>
      <c r="BN106" s="25">
        <f aca="true" t="shared" si="99" ref="BN106:BN119">BM106/BL106*100</f>
        <v>51.71453228212231</v>
      </c>
      <c r="BO106" s="35">
        <v>4220</v>
      </c>
      <c r="BP106" s="35">
        <v>2743</v>
      </c>
      <c r="BQ106" s="35">
        <v>1106.063</v>
      </c>
      <c r="BR106" s="35">
        <v>0</v>
      </c>
      <c r="BS106" s="35">
        <v>0</v>
      </c>
      <c r="BT106" s="35">
        <v>0</v>
      </c>
      <c r="BU106" s="35">
        <v>0</v>
      </c>
      <c r="BV106" s="35">
        <v>0</v>
      </c>
      <c r="BW106" s="35">
        <v>0</v>
      </c>
      <c r="BX106" s="35">
        <v>3000</v>
      </c>
      <c r="BY106" s="35">
        <v>1950</v>
      </c>
      <c r="BZ106" s="35">
        <v>1320.9</v>
      </c>
      <c r="CA106" s="35">
        <v>0</v>
      </c>
      <c r="CB106" s="35">
        <v>0</v>
      </c>
      <c r="CC106" s="35">
        <v>0</v>
      </c>
      <c r="CD106" s="35">
        <v>5342.9</v>
      </c>
      <c r="CE106" s="35">
        <v>3366.0269999999996</v>
      </c>
      <c r="CF106" s="35">
        <v>3740.03</v>
      </c>
      <c r="CG106" s="35">
        <v>15000</v>
      </c>
      <c r="CH106" s="35">
        <v>9000</v>
      </c>
      <c r="CI106" s="35">
        <v>10005.1</v>
      </c>
      <c r="CJ106" s="38"/>
      <c r="CK106" s="35">
        <v>520</v>
      </c>
      <c r="CL106" s="35">
        <v>286</v>
      </c>
      <c r="CM106" s="35">
        <v>395</v>
      </c>
      <c r="CN106" s="35">
        <v>0</v>
      </c>
      <c r="CO106" s="35">
        <v>0</v>
      </c>
      <c r="CP106" s="35">
        <v>0</v>
      </c>
      <c r="CQ106" s="35">
        <v>200</v>
      </c>
      <c r="CR106" s="35">
        <v>110</v>
      </c>
      <c r="CS106" s="35">
        <v>659.024</v>
      </c>
      <c r="CT106" s="35">
        <v>10693.2</v>
      </c>
      <c r="CU106" s="35">
        <v>4918.872</v>
      </c>
      <c r="CV106" s="35">
        <v>120</v>
      </c>
      <c r="CW106" s="35">
        <v>100</v>
      </c>
      <c r="CX106" s="35">
        <v>35</v>
      </c>
      <c r="CY106" s="35">
        <v>10</v>
      </c>
      <c r="CZ106" s="34">
        <v>0</v>
      </c>
      <c r="DA106" s="35">
        <v>0</v>
      </c>
      <c r="DB106" s="19">
        <f aca="true" t="shared" si="100" ref="DB106:DB118">V106+Z106+AD106+AH106+AL106+AP106+AS106+AV106+BB106+BE106+BH106+BO106+BR106+BU106+BX106+CA106+CD106+CG106+CK106+CN106+CQ106+CT106+CW106+AY106</f>
        <v>161172.90000000002</v>
      </c>
      <c r="DC106" s="19">
        <f aca="true" t="shared" si="101" ref="DC106:DC118">W106+AA106+AE106+AI106+AM106+AQ106+AT106+AW106+BC106+BF106+BI106+BP106+BS106+BV106+BY106+CB106+CE106+CH106+CL106+CO106+CR106+CU106+CX106+AZ106</f>
        <v>109571.309</v>
      </c>
      <c r="DD106" s="19">
        <f aca="true" t="shared" si="102" ref="DD106:DD118">X106+AB106+AF106+AJ106+AN106+AR106+AU106+AX106+BD106+BG106+BJ106+BQ106+BT106+BW106+BZ106+CC106+CF106+CI106+CM106+CP106+CS106+CV106+CY106+BA106+DA106</f>
        <v>102783.40199999999</v>
      </c>
      <c r="DE106" s="35">
        <v>0</v>
      </c>
      <c r="DF106" s="35">
        <v>0</v>
      </c>
      <c r="DG106" s="35">
        <v>0</v>
      </c>
      <c r="DH106" s="35">
        <v>0</v>
      </c>
      <c r="DI106" s="35">
        <v>0</v>
      </c>
      <c r="DJ106" s="35">
        <v>0</v>
      </c>
      <c r="DK106" s="35">
        <v>0</v>
      </c>
      <c r="DL106" s="35">
        <v>0</v>
      </c>
      <c r="DM106" s="35">
        <v>0</v>
      </c>
      <c r="DN106" s="35">
        <v>0</v>
      </c>
      <c r="DO106" s="35">
        <v>0</v>
      </c>
      <c r="DP106" s="35">
        <v>0</v>
      </c>
      <c r="DQ106" s="35">
        <v>0</v>
      </c>
      <c r="DR106" s="35">
        <v>0</v>
      </c>
      <c r="DS106" s="35">
        <v>0</v>
      </c>
      <c r="DT106" s="35">
        <v>0</v>
      </c>
      <c r="DU106" s="35">
        <v>0</v>
      </c>
      <c r="DV106" s="35">
        <v>0</v>
      </c>
      <c r="DW106" s="38">
        <v>0</v>
      </c>
      <c r="DX106" s="26">
        <f aca="true" t="shared" si="103" ref="DX106:DX118">DE106+DH106+DK106+DN106+DQ106+DT106</f>
        <v>0</v>
      </c>
      <c r="DY106" s="26">
        <f aca="true" t="shared" si="104" ref="DY106:DY118">DF106+DI106+DL106+DO106+DR106+DU106</f>
        <v>0</v>
      </c>
      <c r="DZ106" s="26">
        <f aca="true" t="shared" si="105" ref="DZ106:DZ118">DG106+DJ106+DM106+DP106+DS106+DV106+DW106</f>
        <v>0</v>
      </c>
    </row>
    <row r="107" spans="2:130" ht="17.25">
      <c r="B107" s="28">
        <v>98</v>
      </c>
      <c r="C107" s="32" t="s">
        <v>156</v>
      </c>
      <c r="D107" s="46">
        <v>300.5453</v>
      </c>
      <c r="E107" s="43">
        <v>10677.5728</v>
      </c>
      <c r="F107" s="19">
        <f t="shared" si="83"/>
        <v>191827.8</v>
      </c>
      <c r="G107" s="19">
        <f t="shared" si="84"/>
        <v>120238.31000000001</v>
      </c>
      <c r="H107" s="19">
        <f t="shared" si="85"/>
        <v>120883.26960000001</v>
      </c>
      <c r="I107" s="19">
        <f t="shared" si="86"/>
        <v>100.53640108547765</v>
      </c>
      <c r="J107" s="19">
        <f t="shared" si="87"/>
        <v>-56883.19999999998</v>
      </c>
      <c r="K107" s="19">
        <f t="shared" si="88"/>
        <v>-70121.90410000001</v>
      </c>
      <c r="L107" s="20">
        <v>134944.6</v>
      </c>
      <c r="M107" s="20">
        <v>50761.3655</v>
      </c>
      <c r="N107" s="21">
        <f t="shared" si="89"/>
        <v>61364</v>
      </c>
      <c r="O107" s="21">
        <f t="shared" si="90"/>
        <v>38907.5</v>
      </c>
      <c r="P107" s="21">
        <f t="shared" si="91"/>
        <v>48779.5696</v>
      </c>
      <c r="Q107" s="21">
        <f t="shared" si="79"/>
        <v>125.37317895007389</v>
      </c>
      <c r="R107" s="22">
        <f t="shared" si="92"/>
        <v>27400</v>
      </c>
      <c r="S107" s="22">
        <f t="shared" si="92"/>
        <v>17810</v>
      </c>
      <c r="T107" s="22">
        <f t="shared" si="93"/>
        <v>21902.077</v>
      </c>
      <c r="U107" s="23">
        <f t="shared" si="82"/>
        <v>122.97628860190906</v>
      </c>
      <c r="V107" s="35">
        <v>1400</v>
      </c>
      <c r="W107" s="35">
        <v>910</v>
      </c>
      <c r="X107" s="35">
        <v>1073.087</v>
      </c>
      <c r="Y107" s="35">
        <f t="shared" si="94"/>
        <v>117.92164835164836</v>
      </c>
      <c r="Z107" s="34">
        <v>90</v>
      </c>
      <c r="AA107" s="35">
        <v>54</v>
      </c>
      <c r="AB107" s="35">
        <v>102.751</v>
      </c>
      <c r="AC107" s="24">
        <f t="shared" si="80"/>
        <v>190.27962962962962</v>
      </c>
      <c r="AD107" s="35">
        <v>26000</v>
      </c>
      <c r="AE107" s="35">
        <v>16900</v>
      </c>
      <c r="AF107" s="35">
        <v>20828.99</v>
      </c>
      <c r="AG107" s="24">
        <f t="shared" si="95"/>
        <v>123.24846153846154</v>
      </c>
      <c r="AH107" s="35">
        <v>5319</v>
      </c>
      <c r="AI107" s="35">
        <v>3989.25</v>
      </c>
      <c r="AJ107" s="35">
        <v>4077.053</v>
      </c>
      <c r="AK107" s="24">
        <f t="shared" si="96"/>
        <v>102.20099016105783</v>
      </c>
      <c r="AL107" s="35">
        <v>0</v>
      </c>
      <c r="AM107" s="35">
        <v>0</v>
      </c>
      <c r="AN107" s="35">
        <v>0</v>
      </c>
      <c r="AO107" s="24" t="e">
        <f t="shared" si="81"/>
        <v>#DIV/0!</v>
      </c>
      <c r="AP107" s="35">
        <v>0</v>
      </c>
      <c r="AQ107" s="37">
        <v>0</v>
      </c>
      <c r="AR107" s="35">
        <v>0</v>
      </c>
      <c r="AS107" s="24">
        <v>0</v>
      </c>
      <c r="AT107" s="24">
        <v>0</v>
      </c>
      <c r="AU107" s="37">
        <v>0</v>
      </c>
      <c r="AV107" s="35">
        <v>61456.1</v>
      </c>
      <c r="AW107" s="35">
        <v>55757.1</v>
      </c>
      <c r="AX107" s="35">
        <v>55757.1</v>
      </c>
      <c r="AY107" s="35">
        <v>0</v>
      </c>
      <c r="AZ107" s="35">
        <v>0</v>
      </c>
      <c r="BA107" s="35">
        <v>0</v>
      </c>
      <c r="BB107" s="35">
        <v>20579.2</v>
      </c>
      <c r="BC107" s="35">
        <v>2846.6</v>
      </c>
      <c r="BD107" s="35">
        <v>2846.6</v>
      </c>
      <c r="BE107" s="24">
        <v>0</v>
      </c>
      <c r="BF107" s="24">
        <v>0</v>
      </c>
      <c r="BG107" s="35">
        <v>0</v>
      </c>
      <c r="BH107" s="24">
        <v>0</v>
      </c>
      <c r="BI107" s="24">
        <v>0</v>
      </c>
      <c r="BJ107" s="35">
        <v>0</v>
      </c>
      <c r="BK107" s="21">
        <f t="shared" si="69"/>
        <v>5325</v>
      </c>
      <c r="BL107" s="21">
        <f t="shared" si="97"/>
        <v>3461.25</v>
      </c>
      <c r="BM107" s="21">
        <f t="shared" si="98"/>
        <v>3692.855</v>
      </c>
      <c r="BN107" s="25">
        <f t="shared" si="99"/>
        <v>106.69136872517156</v>
      </c>
      <c r="BO107" s="35">
        <v>3475</v>
      </c>
      <c r="BP107" s="35">
        <v>2258.75</v>
      </c>
      <c r="BQ107" s="35">
        <v>2295.429</v>
      </c>
      <c r="BR107" s="35">
        <v>0</v>
      </c>
      <c r="BS107" s="35">
        <v>0</v>
      </c>
      <c r="BT107" s="35">
        <v>0</v>
      </c>
      <c r="BU107" s="35">
        <v>0</v>
      </c>
      <c r="BV107" s="35">
        <v>0</v>
      </c>
      <c r="BW107" s="35">
        <v>0</v>
      </c>
      <c r="BX107" s="35">
        <v>1850</v>
      </c>
      <c r="BY107" s="35">
        <v>1202.5</v>
      </c>
      <c r="BZ107" s="35">
        <v>1397.426</v>
      </c>
      <c r="CA107" s="35">
        <v>0</v>
      </c>
      <c r="CB107" s="35">
        <v>0</v>
      </c>
      <c r="CC107" s="35">
        <v>0</v>
      </c>
      <c r="CD107" s="35">
        <v>0</v>
      </c>
      <c r="CE107" s="35">
        <v>0</v>
      </c>
      <c r="CF107" s="35">
        <v>0</v>
      </c>
      <c r="CG107" s="35">
        <v>21050</v>
      </c>
      <c r="CH107" s="35">
        <v>12630</v>
      </c>
      <c r="CI107" s="35">
        <v>17970.918</v>
      </c>
      <c r="CJ107" s="37"/>
      <c r="CK107" s="35">
        <v>600</v>
      </c>
      <c r="CL107" s="35">
        <v>330</v>
      </c>
      <c r="CM107" s="35">
        <v>240</v>
      </c>
      <c r="CN107" s="35">
        <v>0</v>
      </c>
      <c r="CO107" s="35">
        <v>0</v>
      </c>
      <c r="CP107" s="35">
        <v>0</v>
      </c>
      <c r="CQ107" s="35">
        <v>400</v>
      </c>
      <c r="CR107" s="35">
        <v>220</v>
      </c>
      <c r="CS107" s="35">
        <v>0</v>
      </c>
      <c r="CT107" s="35">
        <v>43428.5</v>
      </c>
      <c r="CU107" s="35">
        <v>19977.11</v>
      </c>
      <c r="CV107" s="35">
        <v>13500</v>
      </c>
      <c r="CW107" s="35">
        <v>1180</v>
      </c>
      <c r="CX107" s="35">
        <v>413</v>
      </c>
      <c r="CY107" s="35">
        <v>793.9156</v>
      </c>
      <c r="CZ107" s="34">
        <v>0</v>
      </c>
      <c r="DA107" s="35">
        <v>0</v>
      </c>
      <c r="DB107" s="19">
        <f t="shared" si="100"/>
        <v>186827.8</v>
      </c>
      <c r="DC107" s="19">
        <f t="shared" si="101"/>
        <v>117488.31000000001</v>
      </c>
      <c r="DD107" s="19">
        <f t="shared" si="102"/>
        <v>120883.26960000001</v>
      </c>
      <c r="DE107" s="35">
        <v>0</v>
      </c>
      <c r="DF107" s="35">
        <v>0</v>
      </c>
      <c r="DG107" s="35">
        <v>0</v>
      </c>
      <c r="DH107" s="35">
        <v>0</v>
      </c>
      <c r="DI107" s="35">
        <v>0</v>
      </c>
      <c r="DJ107" s="35">
        <v>0</v>
      </c>
      <c r="DK107" s="35">
        <v>0</v>
      </c>
      <c r="DL107" s="35">
        <v>0</v>
      </c>
      <c r="DM107" s="35">
        <v>0</v>
      </c>
      <c r="DN107" s="35">
        <v>5000</v>
      </c>
      <c r="DO107" s="35">
        <v>2750</v>
      </c>
      <c r="DP107" s="35">
        <v>0</v>
      </c>
      <c r="DQ107" s="35">
        <v>0</v>
      </c>
      <c r="DR107" s="35">
        <v>0</v>
      </c>
      <c r="DS107" s="35">
        <v>0</v>
      </c>
      <c r="DT107" s="35">
        <v>0</v>
      </c>
      <c r="DU107" s="35">
        <v>0</v>
      </c>
      <c r="DV107" s="35">
        <v>0</v>
      </c>
      <c r="DW107" s="37">
        <v>0</v>
      </c>
      <c r="DX107" s="26">
        <f t="shared" si="103"/>
        <v>5000</v>
      </c>
      <c r="DY107" s="26">
        <f t="shared" si="104"/>
        <v>2750</v>
      </c>
      <c r="DZ107" s="26">
        <f t="shared" si="105"/>
        <v>0</v>
      </c>
    </row>
    <row r="108" spans="2:130" ht="17.25">
      <c r="B108" s="28">
        <v>99</v>
      </c>
      <c r="C108" s="32" t="s">
        <v>157</v>
      </c>
      <c r="D108" s="46">
        <v>4960.242</v>
      </c>
      <c r="E108" s="43">
        <v>0</v>
      </c>
      <c r="F108" s="19">
        <f t="shared" si="83"/>
        <v>7673.4</v>
      </c>
      <c r="G108" s="19">
        <f t="shared" si="84"/>
        <v>5410.599999999999</v>
      </c>
      <c r="H108" s="19">
        <f t="shared" si="85"/>
        <v>5356.370000000001</v>
      </c>
      <c r="I108" s="19">
        <f t="shared" si="86"/>
        <v>98.9977082024175</v>
      </c>
      <c r="J108" s="19">
        <f t="shared" si="87"/>
        <v>-1577.0999999999995</v>
      </c>
      <c r="K108" s="19">
        <f t="shared" si="88"/>
        <v>-3185.250000000001</v>
      </c>
      <c r="L108" s="20">
        <v>6096.3</v>
      </c>
      <c r="M108" s="20">
        <v>2171.12</v>
      </c>
      <c r="N108" s="21">
        <f t="shared" si="89"/>
        <v>2250</v>
      </c>
      <c r="O108" s="21">
        <f>W108+AA108+AE108+AI108+AM108+AQ108+BI108+BP108+BS108+BV108+BY108+CB108+CH108+CL108+CO108+CR108+CX108</f>
        <v>1343</v>
      </c>
      <c r="P108" s="21">
        <f t="shared" si="91"/>
        <v>1288.77</v>
      </c>
      <c r="Q108" s="21">
        <f t="shared" si="79"/>
        <v>95.9620253164557</v>
      </c>
      <c r="R108" s="22">
        <f t="shared" si="92"/>
        <v>147.70000000000002</v>
      </c>
      <c r="S108" s="22">
        <f t="shared" si="92"/>
        <v>96.005</v>
      </c>
      <c r="T108" s="22">
        <f t="shared" si="93"/>
        <v>111.80000000000001</v>
      </c>
      <c r="U108" s="23">
        <f t="shared" si="82"/>
        <v>116.4522681110359</v>
      </c>
      <c r="V108" s="35">
        <v>10.8</v>
      </c>
      <c r="W108" s="35">
        <v>7.02</v>
      </c>
      <c r="X108" s="35">
        <v>11.9</v>
      </c>
      <c r="Y108" s="35">
        <f t="shared" si="94"/>
        <v>169.51566951566952</v>
      </c>
      <c r="Z108" s="34">
        <v>410</v>
      </c>
      <c r="AA108" s="35">
        <v>246</v>
      </c>
      <c r="AB108" s="35">
        <v>263.07</v>
      </c>
      <c r="AC108" s="24">
        <f t="shared" si="80"/>
        <v>106.9390243902439</v>
      </c>
      <c r="AD108" s="35">
        <v>136.9</v>
      </c>
      <c r="AE108" s="35">
        <v>88.985</v>
      </c>
      <c r="AF108" s="35">
        <v>99.9</v>
      </c>
      <c r="AG108" s="24">
        <f t="shared" si="95"/>
        <v>112.26611226611227</v>
      </c>
      <c r="AH108" s="35">
        <v>0</v>
      </c>
      <c r="AI108" s="35">
        <v>0</v>
      </c>
      <c r="AJ108" s="35">
        <v>30</v>
      </c>
      <c r="AK108" s="24" t="e">
        <f t="shared" si="96"/>
        <v>#DIV/0!</v>
      </c>
      <c r="AL108" s="35">
        <v>0</v>
      </c>
      <c r="AM108" s="35">
        <v>0</v>
      </c>
      <c r="AN108" s="35">
        <v>0</v>
      </c>
      <c r="AO108" s="24" t="e">
        <f t="shared" si="81"/>
        <v>#DIV/0!</v>
      </c>
      <c r="AP108" s="35">
        <v>0</v>
      </c>
      <c r="AQ108" s="37">
        <v>0</v>
      </c>
      <c r="AR108" s="35">
        <v>0</v>
      </c>
      <c r="AS108" s="24">
        <v>0</v>
      </c>
      <c r="AT108" s="24">
        <v>0</v>
      </c>
      <c r="AU108" s="37">
        <v>0</v>
      </c>
      <c r="AV108" s="35">
        <v>5423.4</v>
      </c>
      <c r="AW108" s="35">
        <v>4067.6</v>
      </c>
      <c r="AX108" s="35">
        <v>4067.6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24">
        <v>0</v>
      </c>
      <c r="BF108" s="24">
        <v>0</v>
      </c>
      <c r="BG108" s="35">
        <v>0</v>
      </c>
      <c r="BH108" s="24">
        <v>0</v>
      </c>
      <c r="BI108" s="24">
        <v>0</v>
      </c>
      <c r="BJ108" s="35">
        <v>0</v>
      </c>
      <c r="BK108" s="21">
        <f t="shared" si="69"/>
        <v>1362.3</v>
      </c>
      <c r="BL108" s="21">
        <f t="shared" si="97"/>
        <v>885.495</v>
      </c>
      <c r="BM108" s="21">
        <f t="shared" si="98"/>
        <v>813.1</v>
      </c>
      <c r="BN108" s="25">
        <f t="shared" si="99"/>
        <v>91.82434683425654</v>
      </c>
      <c r="BO108" s="35">
        <v>1362.3</v>
      </c>
      <c r="BP108" s="35">
        <v>885.495</v>
      </c>
      <c r="BQ108" s="35">
        <v>813.1</v>
      </c>
      <c r="BR108" s="35">
        <v>0</v>
      </c>
      <c r="BS108" s="35">
        <v>0</v>
      </c>
      <c r="BT108" s="35">
        <v>0</v>
      </c>
      <c r="BU108" s="35">
        <v>0</v>
      </c>
      <c r="BV108" s="35">
        <v>0</v>
      </c>
      <c r="BW108" s="35">
        <v>0</v>
      </c>
      <c r="BX108" s="35">
        <v>0</v>
      </c>
      <c r="BY108" s="35">
        <v>0</v>
      </c>
      <c r="BZ108" s="35">
        <v>0</v>
      </c>
      <c r="CA108" s="35">
        <v>0</v>
      </c>
      <c r="CB108" s="35">
        <v>0</v>
      </c>
      <c r="CC108" s="35">
        <v>0</v>
      </c>
      <c r="CD108" s="35">
        <v>0</v>
      </c>
      <c r="CE108" s="35">
        <v>0</v>
      </c>
      <c r="CF108" s="35">
        <v>0</v>
      </c>
      <c r="CG108" s="35">
        <v>0</v>
      </c>
      <c r="CH108" s="35">
        <v>0</v>
      </c>
      <c r="CI108" s="35">
        <v>0</v>
      </c>
      <c r="CJ108" s="40"/>
      <c r="CK108" s="35">
        <v>0</v>
      </c>
      <c r="CL108" s="35">
        <v>0</v>
      </c>
      <c r="CM108" s="35">
        <v>0</v>
      </c>
      <c r="CN108" s="35">
        <v>0</v>
      </c>
      <c r="CO108" s="35">
        <v>0</v>
      </c>
      <c r="CP108" s="35">
        <v>0</v>
      </c>
      <c r="CQ108" s="35">
        <v>0</v>
      </c>
      <c r="CR108" s="35">
        <v>0</v>
      </c>
      <c r="CS108" s="35">
        <v>0</v>
      </c>
      <c r="CT108" s="35">
        <v>0</v>
      </c>
      <c r="CU108" s="35">
        <v>0</v>
      </c>
      <c r="CV108" s="35">
        <v>0</v>
      </c>
      <c r="CW108" s="35">
        <v>330</v>
      </c>
      <c r="CX108" s="35">
        <v>115.5</v>
      </c>
      <c r="CY108" s="35">
        <v>70.8</v>
      </c>
      <c r="CZ108" s="34">
        <v>0</v>
      </c>
      <c r="DA108" s="35">
        <v>0</v>
      </c>
      <c r="DB108" s="19">
        <f t="shared" si="100"/>
        <v>7673.4</v>
      </c>
      <c r="DC108" s="19">
        <f t="shared" si="101"/>
        <v>5410.599999999999</v>
      </c>
      <c r="DD108" s="19">
        <f t="shared" si="102"/>
        <v>5356.370000000001</v>
      </c>
      <c r="DE108" s="35">
        <v>0</v>
      </c>
      <c r="DF108" s="35">
        <v>0</v>
      </c>
      <c r="DG108" s="35">
        <v>0</v>
      </c>
      <c r="DH108" s="35">
        <v>0</v>
      </c>
      <c r="DI108" s="35">
        <v>0</v>
      </c>
      <c r="DJ108" s="35">
        <v>0</v>
      </c>
      <c r="DK108" s="35">
        <v>0</v>
      </c>
      <c r="DL108" s="35">
        <v>0</v>
      </c>
      <c r="DM108" s="35">
        <v>0</v>
      </c>
      <c r="DN108" s="35">
        <v>0</v>
      </c>
      <c r="DO108" s="35">
        <v>0</v>
      </c>
      <c r="DP108" s="35">
        <v>0</v>
      </c>
      <c r="DQ108" s="35">
        <v>0</v>
      </c>
      <c r="DR108" s="35">
        <v>0</v>
      </c>
      <c r="DS108" s="35">
        <v>0</v>
      </c>
      <c r="DT108" s="35">
        <v>0</v>
      </c>
      <c r="DU108" s="35">
        <v>0</v>
      </c>
      <c r="DV108" s="35">
        <v>0</v>
      </c>
      <c r="DW108" s="40">
        <v>0</v>
      </c>
      <c r="DX108" s="26">
        <f t="shared" si="103"/>
        <v>0</v>
      </c>
      <c r="DY108" s="26">
        <f t="shared" si="104"/>
        <v>0</v>
      </c>
      <c r="DZ108" s="26">
        <f t="shared" si="105"/>
        <v>0</v>
      </c>
    </row>
    <row r="109" spans="2:130" ht="17.25">
      <c r="B109" s="28">
        <v>100</v>
      </c>
      <c r="C109" s="32" t="s">
        <v>158</v>
      </c>
      <c r="D109" s="46">
        <v>552.373</v>
      </c>
      <c r="E109" s="43">
        <v>0</v>
      </c>
      <c r="F109" s="19">
        <f t="shared" si="83"/>
        <v>4362.1</v>
      </c>
      <c r="G109" s="19">
        <f t="shared" si="84"/>
        <v>3176.785</v>
      </c>
      <c r="H109" s="19">
        <f t="shared" si="85"/>
        <v>3255.987</v>
      </c>
      <c r="I109" s="19">
        <f t="shared" si="86"/>
        <v>102.4931495206632</v>
      </c>
      <c r="J109" s="19">
        <f t="shared" si="87"/>
        <v>-342.40000000000055</v>
      </c>
      <c r="K109" s="19">
        <f t="shared" si="88"/>
        <v>-1622.636</v>
      </c>
      <c r="L109" s="27">
        <v>4019.7</v>
      </c>
      <c r="M109" s="27">
        <v>1633.351</v>
      </c>
      <c r="N109" s="21">
        <f t="shared" si="89"/>
        <v>489.9</v>
      </c>
      <c r="O109" s="21">
        <f t="shared" si="90"/>
        <v>309.78499999999997</v>
      </c>
      <c r="P109" s="21">
        <f t="shared" si="91"/>
        <v>388.98699999999997</v>
      </c>
      <c r="Q109" s="21">
        <f t="shared" si="79"/>
        <v>125.56676404603193</v>
      </c>
      <c r="R109" s="22">
        <f t="shared" si="92"/>
        <v>18.8</v>
      </c>
      <c r="S109" s="22">
        <f t="shared" si="92"/>
        <v>12.22</v>
      </c>
      <c r="T109" s="22">
        <f t="shared" si="93"/>
        <v>17.796</v>
      </c>
      <c r="U109" s="23">
        <f t="shared" si="82"/>
        <v>145.63011456628476</v>
      </c>
      <c r="V109" s="35">
        <v>1.1</v>
      </c>
      <c r="W109" s="35">
        <v>0.715</v>
      </c>
      <c r="X109" s="35">
        <v>0.096</v>
      </c>
      <c r="Y109" s="35">
        <f t="shared" si="94"/>
        <v>13.426573426573427</v>
      </c>
      <c r="Z109" s="34">
        <v>173</v>
      </c>
      <c r="AA109" s="35">
        <v>103.8</v>
      </c>
      <c r="AB109" s="35">
        <v>131.2</v>
      </c>
      <c r="AC109" s="24">
        <f t="shared" si="80"/>
        <v>126.39691714836223</v>
      </c>
      <c r="AD109" s="35">
        <v>17.7</v>
      </c>
      <c r="AE109" s="35">
        <v>11.505</v>
      </c>
      <c r="AF109" s="35">
        <v>17.7</v>
      </c>
      <c r="AG109" s="24">
        <f t="shared" si="95"/>
        <v>153.84615384615384</v>
      </c>
      <c r="AH109" s="35">
        <v>0</v>
      </c>
      <c r="AI109" s="35">
        <v>0</v>
      </c>
      <c r="AJ109" s="35">
        <v>0</v>
      </c>
      <c r="AK109" s="24" t="e">
        <f t="shared" si="96"/>
        <v>#DIV/0!</v>
      </c>
      <c r="AL109" s="35">
        <v>0</v>
      </c>
      <c r="AM109" s="35">
        <v>0</v>
      </c>
      <c r="AN109" s="35">
        <v>0</v>
      </c>
      <c r="AO109" s="24" t="e">
        <f t="shared" si="81"/>
        <v>#DIV/0!</v>
      </c>
      <c r="AP109" s="35">
        <v>0</v>
      </c>
      <c r="AQ109" s="37">
        <v>0</v>
      </c>
      <c r="AR109" s="35">
        <v>0</v>
      </c>
      <c r="AS109" s="24">
        <v>0</v>
      </c>
      <c r="AT109" s="24">
        <v>0</v>
      </c>
      <c r="AU109" s="37">
        <v>0</v>
      </c>
      <c r="AV109" s="35">
        <v>3872.2</v>
      </c>
      <c r="AW109" s="35">
        <v>2867</v>
      </c>
      <c r="AX109" s="35">
        <v>2867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24">
        <v>0</v>
      </c>
      <c r="BF109" s="24">
        <v>0</v>
      </c>
      <c r="BG109" s="35">
        <v>0</v>
      </c>
      <c r="BH109" s="24">
        <v>0</v>
      </c>
      <c r="BI109" s="24">
        <v>0</v>
      </c>
      <c r="BJ109" s="35">
        <v>0</v>
      </c>
      <c r="BK109" s="21">
        <f t="shared" si="69"/>
        <v>298.1</v>
      </c>
      <c r="BL109" s="21">
        <f t="shared" si="97"/>
        <v>193.765</v>
      </c>
      <c r="BM109" s="21">
        <f t="shared" si="98"/>
        <v>212.991</v>
      </c>
      <c r="BN109" s="25">
        <f t="shared" si="99"/>
        <v>109.92232859391532</v>
      </c>
      <c r="BO109" s="35">
        <v>298.1</v>
      </c>
      <c r="BP109" s="35">
        <v>193.765</v>
      </c>
      <c r="BQ109" s="35">
        <v>212.991</v>
      </c>
      <c r="BR109" s="35">
        <v>0</v>
      </c>
      <c r="BS109" s="35">
        <v>0</v>
      </c>
      <c r="BT109" s="35">
        <v>0</v>
      </c>
      <c r="BU109" s="35">
        <v>0</v>
      </c>
      <c r="BV109" s="35">
        <v>0</v>
      </c>
      <c r="BW109" s="35">
        <v>0</v>
      </c>
      <c r="BX109" s="35">
        <v>0</v>
      </c>
      <c r="BY109" s="35">
        <v>0</v>
      </c>
      <c r="BZ109" s="35">
        <v>0</v>
      </c>
      <c r="CA109" s="35">
        <v>0</v>
      </c>
      <c r="CB109" s="35">
        <v>0</v>
      </c>
      <c r="CC109" s="35">
        <v>0</v>
      </c>
      <c r="CD109" s="35">
        <v>0</v>
      </c>
      <c r="CE109" s="35">
        <v>0</v>
      </c>
      <c r="CF109" s="35">
        <v>0</v>
      </c>
      <c r="CG109" s="35">
        <v>0</v>
      </c>
      <c r="CH109" s="35">
        <v>0</v>
      </c>
      <c r="CI109" s="35">
        <v>0</v>
      </c>
      <c r="CJ109" s="39"/>
      <c r="CK109" s="35">
        <v>0</v>
      </c>
      <c r="CL109" s="35">
        <v>0</v>
      </c>
      <c r="CM109" s="35">
        <v>0</v>
      </c>
      <c r="CN109" s="35">
        <v>0</v>
      </c>
      <c r="CO109" s="35">
        <v>0</v>
      </c>
      <c r="CP109" s="35">
        <v>0</v>
      </c>
      <c r="CQ109" s="35">
        <v>0</v>
      </c>
      <c r="CR109" s="35">
        <v>0</v>
      </c>
      <c r="CS109" s="35">
        <v>0</v>
      </c>
      <c r="CT109" s="35">
        <v>0</v>
      </c>
      <c r="CU109" s="35">
        <v>0</v>
      </c>
      <c r="CV109" s="35">
        <v>0</v>
      </c>
      <c r="CW109" s="35">
        <v>0</v>
      </c>
      <c r="CX109" s="35">
        <v>0</v>
      </c>
      <c r="CY109" s="35">
        <v>27</v>
      </c>
      <c r="CZ109" s="34">
        <v>0</v>
      </c>
      <c r="DA109" s="35">
        <v>0</v>
      </c>
      <c r="DB109" s="19">
        <f t="shared" si="100"/>
        <v>4362.1</v>
      </c>
      <c r="DC109" s="19">
        <f t="shared" si="101"/>
        <v>3176.785</v>
      </c>
      <c r="DD109" s="19">
        <f t="shared" si="102"/>
        <v>3255.987</v>
      </c>
      <c r="DE109" s="35">
        <v>0</v>
      </c>
      <c r="DF109" s="35">
        <v>0</v>
      </c>
      <c r="DG109" s="35">
        <v>0</v>
      </c>
      <c r="DH109" s="35">
        <v>0</v>
      </c>
      <c r="DI109" s="35">
        <v>0</v>
      </c>
      <c r="DJ109" s="35">
        <v>0</v>
      </c>
      <c r="DK109" s="35">
        <v>0</v>
      </c>
      <c r="DL109" s="35">
        <v>0</v>
      </c>
      <c r="DM109" s="35">
        <v>0</v>
      </c>
      <c r="DN109" s="35">
        <v>0</v>
      </c>
      <c r="DO109" s="35">
        <v>0</v>
      </c>
      <c r="DP109" s="35">
        <v>0</v>
      </c>
      <c r="DQ109" s="35">
        <v>0</v>
      </c>
      <c r="DR109" s="35">
        <v>0</v>
      </c>
      <c r="DS109" s="35">
        <v>0</v>
      </c>
      <c r="DT109" s="35">
        <v>0</v>
      </c>
      <c r="DU109" s="35">
        <v>0</v>
      </c>
      <c r="DV109" s="35">
        <v>0</v>
      </c>
      <c r="DW109" s="39">
        <v>0</v>
      </c>
      <c r="DX109" s="26">
        <f t="shared" si="103"/>
        <v>0</v>
      </c>
      <c r="DY109" s="26">
        <f t="shared" si="104"/>
        <v>0</v>
      </c>
      <c r="DZ109" s="26">
        <f t="shared" si="105"/>
        <v>0</v>
      </c>
    </row>
    <row r="110" spans="2:130" ht="17.25">
      <c r="B110" s="28">
        <v>101</v>
      </c>
      <c r="C110" s="32" t="s">
        <v>159</v>
      </c>
      <c r="D110" s="46">
        <v>3686.799</v>
      </c>
      <c r="E110" s="43">
        <v>154.631</v>
      </c>
      <c r="F110" s="19">
        <f t="shared" si="83"/>
        <v>17401.5</v>
      </c>
      <c r="G110" s="19">
        <f t="shared" si="84"/>
        <v>12349.615</v>
      </c>
      <c r="H110" s="19">
        <f t="shared" si="85"/>
        <v>12614.155999999999</v>
      </c>
      <c r="I110" s="19">
        <f t="shared" si="86"/>
        <v>102.14209916665418</v>
      </c>
      <c r="J110" s="19">
        <f t="shared" si="87"/>
        <v>-6077.1</v>
      </c>
      <c r="K110" s="19">
        <f t="shared" si="88"/>
        <v>-8321.676</v>
      </c>
      <c r="L110" s="27">
        <v>11324.4</v>
      </c>
      <c r="M110" s="27">
        <v>4292.48</v>
      </c>
      <c r="N110" s="21">
        <f t="shared" si="89"/>
        <v>5268.4</v>
      </c>
      <c r="O110" s="21">
        <f t="shared" si="90"/>
        <v>3380.1150000000002</v>
      </c>
      <c r="P110" s="21">
        <f t="shared" si="91"/>
        <v>3644.656</v>
      </c>
      <c r="Q110" s="21">
        <f t="shared" si="79"/>
        <v>107.82639052221595</v>
      </c>
      <c r="R110" s="22">
        <f t="shared" si="92"/>
        <v>1082</v>
      </c>
      <c r="S110" s="22">
        <f t="shared" si="92"/>
        <v>703.3000000000001</v>
      </c>
      <c r="T110" s="22">
        <f t="shared" si="93"/>
        <v>804.615</v>
      </c>
      <c r="U110" s="23">
        <f t="shared" si="82"/>
        <v>114.40565903597326</v>
      </c>
      <c r="V110" s="35">
        <v>40.1</v>
      </c>
      <c r="W110" s="35">
        <v>26.065</v>
      </c>
      <c r="X110" s="35">
        <v>36.115</v>
      </c>
      <c r="Y110" s="35">
        <f t="shared" si="94"/>
        <v>138.55745252253982</v>
      </c>
      <c r="Z110" s="34">
        <v>450.9</v>
      </c>
      <c r="AA110" s="35">
        <v>270.54</v>
      </c>
      <c r="AB110" s="35">
        <v>325.519</v>
      </c>
      <c r="AC110" s="24">
        <f t="shared" si="80"/>
        <v>120.32194869520218</v>
      </c>
      <c r="AD110" s="35">
        <v>1041.9</v>
      </c>
      <c r="AE110" s="35">
        <v>677.235</v>
      </c>
      <c r="AF110" s="35">
        <v>768.5</v>
      </c>
      <c r="AG110" s="24">
        <f t="shared" si="95"/>
        <v>113.47611981070087</v>
      </c>
      <c r="AH110" s="35">
        <v>282</v>
      </c>
      <c r="AI110" s="35">
        <v>211.5</v>
      </c>
      <c r="AJ110" s="35">
        <v>295.5</v>
      </c>
      <c r="AK110" s="24">
        <f t="shared" si="96"/>
        <v>139.7163120567376</v>
      </c>
      <c r="AL110" s="35">
        <v>0</v>
      </c>
      <c r="AM110" s="35">
        <v>0</v>
      </c>
      <c r="AN110" s="35">
        <v>0</v>
      </c>
      <c r="AO110" s="24" t="e">
        <f t="shared" si="81"/>
        <v>#DIV/0!</v>
      </c>
      <c r="AP110" s="35">
        <v>0</v>
      </c>
      <c r="AQ110" s="37">
        <v>0</v>
      </c>
      <c r="AR110" s="35">
        <v>0</v>
      </c>
      <c r="AS110" s="24">
        <v>0</v>
      </c>
      <c r="AT110" s="24">
        <v>0</v>
      </c>
      <c r="AU110" s="37">
        <v>0</v>
      </c>
      <c r="AV110" s="35">
        <v>12019.9</v>
      </c>
      <c r="AW110" s="35">
        <v>8969.5</v>
      </c>
      <c r="AX110" s="35">
        <v>8969.5</v>
      </c>
      <c r="AY110" s="35">
        <v>0</v>
      </c>
      <c r="AZ110" s="35">
        <v>0</v>
      </c>
      <c r="BA110" s="35">
        <v>0</v>
      </c>
      <c r="BB110" s="35">
        <v>113.2</v>
      </c>
      <c r="BC110" s="35">
        <v>0</v>
      </c>
      <c r="BD110" s="35">
        <v>0</v>
      </c>
      <c r="BE110" s="24">
        <v>0</v>
      </c>
      <c r="BF110" s="24">
        <v>0</v>
      </c>
      <c r="BG110" s="35">
        <v>0</v>
      </c>
      <c r="BH110" s="24">
        <v>0</v>
      </c>
      <c r="BI110" s="24">
        <v>0</v>
      </c>
      <c r="BJ110" s="35">
        <v>0</v>
      </c>
      <c r="BK110" s="21">
        <f t="shared" si="69"/>
        <v>2453.5</v>
      </c>
      <c r="BL110" s="21">
        <f t="shared" si="97"/>
        <v>1594.775</v>
      </c>
      <c r="BM110" s="21">
        <f t="shared" si="98"/>
        <v>1709.022</v>
      </c>
      <c r="BN110" s="25">
        <f t="shared" si="99"/>
        <v>107.16383188851091</v>
      </c>
      <c r="BO110" s="35">
        <v>2453.5</v>
      </c>
      <c r="BP110" s="35">
        <v>1594.775</v>
      </c>
      <c r="BQ110" s="35">
        <v>1709.022</v>
      </c>
      <c r="BR110" s="35">
        <v>0</v>
      </c>
      <c r="BS110" s="35">
        <v>0</v>
      </c>
      <c r="BT110" s="35">
        <v>0</v>
      </c>
      <c r="BU110" s="35">
        <v>0</v>
      </c>
      <c r="BV110" s="35">
        <v>0</v>
      </c>
      <c r="BW110" s="35">
        <v>0</v>
      </c>
      <c r="BX110" s="35">
        <v>0</v>
      </c>
      <c r="BY110" s="35">
        <v>0</v>
      </c>
      <c r="BZ110" s="35">
        <v>0</v>
      </c>
      <c r="CA110" s="35">
        <v>0</v>
      </c>
      <c r="CB110" s="35">
        <v>0</v>
      </c>
      <c r="CC110" s="35">
        <v>0</v>
      </c>
      <c r="CD110" s="35">
        <v>0</v>
      </c>
      <c r="CE110" s="35">
        <v>0</v>
      </c>
      <c r="CF110" s="35">
        <v>0</v>
      </c>
      <c r="CG110" s="35">
        <v>1000</v>
      </c>
      <c r="CH110" s="35">
        <v>600</v>
      </c>
      <c r="CI110" s="35">
        <v>510</v>
      </c>
      <c r="CJ110" s="38"/>
      <c r="CK110" s="35">
        <v>0</v>
      </c>
      <c r="CL110" s="35">
        <v>0</v>
      </c>
      <c r="CM110" s="35">
        <v>0</v>
      </c>
      <c r="CN110" s="35">
        <v>0</v>
      </c>
      <c r="CO110" s="35">
        <v>0</v>
      </c>
      <c r="CP110" s="35">
        <v>0</v>
      </c>
      <c r="CQ110" s="35">
        <v>0</v>
      </c>
      <c r="CR110" s="35">
        <v>0</v>
      </c>
      <c r="CS110" s="35">
        <v>0</v>
      </c>
      <c r="CT110" s="35">
        <v>0</v>
      </c>
      <c r="CU110" s="35">
        <v>0</v>
      </c>
      <c r="CV110" s="35">
        <v>0</v>
      </c>
      <c r="CW110" s="35">
        <v>0</v>
      </c>
      <c r="CX110" s="35">
        <v>0</v>
      </c>
      <c r="CY110" s="35">
        <v>0</v>
      </c>
      <c r="CZ110" s="34">
        <v>0</v>
      </c>
      <c r="DA110" s="35">
        <v>0</v>
      </c>
      <c r="DB110" s="19">
        <f t="shared" si="100"/>
        <v>17401.5</v>
      </c>
      <c r="DC110" s="19">
        <f t="shared" si="101"/>
        <v>12349.615</v>
      </c>
      <c r="DD110" s="19">
        <f t="shared" si="102"/>
        <v>12614.155999999999</v>
      </c>
      <c r="DE110" s="35">
        <v>0</v>
      </c>
      <c r="DF110" s="35">
        <v>0</v>
      </c>
      <c r="DG110" s="35">
        <v>0</v>
      </c>
      <c r="DH110" s="35">
        <v>0</v>
      </c>
      <c r="DI110" s="35">
        <v>0</v>
      </c>
      <c r="DJ110" s="35">
        <v>0</v>
      </c>
      <c r="DK110" s="35">
        <v>0</v>
      </c>
      <c r="DL110" s="35">
        <v>0</v>
      </c>
      <c r="DM110" s="35">
        <v>0</v>
      </c>
      <c r="DN110" s="35">
        <v>0</v>
      </c>
      <c r="DO110" s="35">
        <v>0</v>
      </c>
      <c r="DP110" s="35">
        <v>0</v>
      </c>
      <c r="DQ110" s="35">
        <v>0</v>
      </c>
      <c r="DR110" s="35">
        <v>0</v>
      </c>
      <c r="DS110" s="35">
        <v>0</v>
      </c>
      <c r="DT110" s="35">
        <v>0</v>
      </c>
      <c r="DU110" s="35">
        <v>0</v>
      </c>
      <c r="DV110" s="35">
        <v>0</v>
      </c>
      <c r="DW110" s="38">
        <v>0</v>
      </c>
      <c r="DX110" s="26">
        <f t="shared" si="103"/>
        <v>0</v>
      </c>
      <c r="DY110" s="26">
        <f t="shared" si="104"/>
        <v>0</v>
      </c>
      <c r="DZ110" s="26">
        <f t="shared" si="105"/>
        <v>0</v>
      </c>
    </row>
    <row r="111" spans="2:130" ht="17.25">
      <c r="B111" s="28">
        <v>102</v>
      </c>
      <c r="C111" s="32" t="s">
        <v>160</v>
      </c>
      <c r="D111" s="46">
        <v>1696.4793</v>
      </c>
      <c r="E111" s="43">
        <v>139.2771</v>
      </c>
      <c r="F111" s="19">
        <f t="shared" si="83"/>
        <v>12836.699999999999</v>
      </c>
      <c r="G111" s="19">
        <f t="shared" si="84"/>
        <v>8872.45</v>
      </c>
      <c r="H111" s="19">
        <f t="shared" si="85"/>
        <v>8588.431</v>
      </c>
      <c r="I111" s="19">
        <f t="shared" si="86"/>
        <v>96.79886615309186</v>
      </c>
      <c r="J111" s="19">
        <f t="shared" si="87"/>
        <v>-3101.3999999999996</v>
      </c>
      <c r="K111" s="19">
        <f t="shared" si="88"/>
        <v>-5670.004000000001</v>
      </c>
      <c r="L111" s="27">
        <v>9735.3</v>
      </c>
      <c r="M111" s="27">
        <v>2918.427</v>
      </c>
      <c r="N111" s="21">
        <f t="shared" si="89"/>
        <v>9336.699999999999</v>
      </c>
      <c r="O111" s="21">
        <f t="shared" si="90"/>
        <v>6047.45</v>
      </c>
      <c r="P111" s="21">
        <f t="shared" si="91"/>
        <v>5763.431</v>
      </c>
      <c r="Q111" s="21">
        <f t="shared" si="79"/>
        <v>95.30349155429147</v>
      </c>
      <c r="R111" s="22">
        <f t="shared" si="92"/>
        <v>297.29999999999995</v>
      </c>
      <c r="S111" s="22">
        <f t="shared" si="92"/>
        <v>193.245</v>
      </c>
      <c r="T111" s="22">
        <f t="shared" si="93"/>
        <v>221.5</v>
      </c>
      <c r="U111" s="23">
        <f t="shared" si="82"/>
        <v>114.6213356102357</v>
      </c>
      <c r="V111" s="35">
        <v>1.9</v>
      </c>
      <c r="W111" s="35">
        <v>1.235</v>
      </c>
      <c r="X111" s="35">
        <v>0</v>
      </c>
      <c r="Y111" s="35">
        <f t="shared" si="94"/>
        <v>0</v>
      </c>
      <c r="Z111" s="34">
        <v>682.1</v>
      </c>
      <c r="AA111" s="35">
        <v>409.26</v>
      </c>
      <c r="AB111" s="35">
        <v>534.985</v>
      </c>
      <c r="AC111" s="24">
        <f t="shared" si="80"/>
        <v>130.72008014465132</v>
      </c>
      <c r="AD111" s="35">
        <v>295.4</v>
      </c>
      <c r="AE111" s="35">
        <v>192.01</v>
      </c>
      <c r="AF111" s="35">
        <v>221.5</v>
      </c>
      <c r="AG111" s="24">
        <f t="shared" si="95"/>
        <v>115.3585750742149</v>
      </c>
      <c r="AH111" s="35">
        <v>42</v>
      </c>
      <c r="AI111" s="35">
        <v>42</v>
      </c>
      <c r="AJ111" s="35">
        <v>261</v>
      </c>
      <c r="AK111" s="24">
        <f t="shared" si="96"/>
        <v>621.4285714285714</v>
      </c>
      <c r="AL111" s="35">
        <v>0</v>
      </c>
      <c r="AM111" s="35">
        <v>0</v>
      </c>
      <c r="AN111" s="35">
        <v>0</v>
      </c>
      <c r="AO111" s="24" t="e">
        <f t="shared" si="81"/>
        <v>#DIV/0!</v>
      </c>
      <c r="AP111" s="35">
        <v>0</v>
      </c>
      <c r="AQ111" s="37">
        <v>0</v>
      </c>
      <c r="AR111" s="35">
        <v>0</v>
      </c>
      <c r="AS111" s="24">
        <v>0</v>
      </c>
      <c r="AT111" s="24">
        <v>0</v>
      </c>
      <c r="AU111" s="37">
        <v>0</v>
      </c>
      <c r="AV111" s="35">
        <v>3500</v>
      </c>
      <c r="AW111" s="35">
        <v>2825</v>
      </c>
      <c r="AX111" s="35">
        <v>2825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24">
        <v>0</v>
      </c>
      <c r="BF111" s="24">
        <v>0</v>
      </c>
      <c r="BG111" s="35">
        <v>0</v>
      </c>
      <c r="BH111" s="24">
        <v>0</v>
      </c>
      <c r="BI111" s="24">
        <v>0</v>
      </c>
      <c r="BJ111" s="35">
        <v>0</v>
      </c>
      <c r="BK111" s="21">
        <f t="shared" si="69"/>
        <v>8305.3</v>
      </c>
      <c r="BL111" s="21">
        <f t="shared" si="97"/>
        <v>5398.445</v>
      </c>
      <c r="BM111" s="21">
        <f t="shared" si="98"/>
        <v>4745.946</v>
      </c>
      <c r="BN111" s="25">
        <f t="shared" si="99"/>
        <v>87.91320463577938</v>
      </c>
      <c r="BO111" s="35">
        <v>8305.3</v>
      </c>
      <c r="BP111" s="35">
        <v>5398.445</v>
      </c>
      <c r="BQ111" s="35">
        <v>4745.946</v>
      </c>
      <c r="BR111" s="35">
        <v>0</v>
      </c>
      <c r="BS111" s="35">
        <v>0</v>
      </c>
      <c r="BT111" s="35">
        <v>0</v>
      </c>
      <c r="BU111" s="35">
        <v>0</v>
      </c>
      <c r="BV111" s="35">
        <v>0</v>
      </c>
      <c r="BW111" s="35">
        <v>0</v>
      </c>
      <c r="BX111" s="35">
        <v>0</v>
      </c>
      <c r="BY111" s="35">
        <v>0</v>
      </c>
      <c r="BZ111" s="35">
        <v>0</v>
      </c>
      <c r="CA111" s="35">
        <v>0</v>
      </c>
      <c r="CB111" s="35">
        <v>0</v>
      </c>
      <c r="CC111" s="35">
        <v>0</v>
      </c>
      <c r="CD111" s="35">
        <v>0</v>
      </c>
      <c r="CE111" s="35">
        <v>0</v>
      </c>
      <c r="CF111" s="35">
        <v>0</v>
      </c>
      <c r="CG111" s="35">
        <v>0</v>
      </c>
      <c r="CH111" s="35">
        <v>0</v>
      </c>
      <c r="CI111" s="35">
        <v>0</v>
      </c>
      <c r="CJ111" s="39"/>
      <c r="CK111" s="35">
        <v>0</v>
      </c>
      <c r="CL111" s="35">
        <v>0</v>
      </c>
      <c r="CM111" s="35">
        <v>0</v>
      </c>
      <c r="CN111" s="35">
        <v>0</v>
      </c>
      <c r="CO111" s="35">
        <v>0</v>
      </c>
      <c r="CP111" s="35">
        <v>0</v>
      </c>
      <c r="CQ111" s="35">
        <v>5</v>
      </c>
      <c r="CR111" s="35">
        <v>2.75</v>
      </c>
      <c r="CS111" s="35">
        <v>0</v>
      </c>
      <c r="CT111" s="35">
        <v>0</v>
      </c>
      <c r="CU111" s="35">
        <v>0</v>
      </c>
      <c r="CV111" s="35">
        <v>0</v>
      </c>
      <c r="CW111" s="35">
        <v>5</v>
      </c>
      <c r="CX111" s="35">
        <v>1.75</v>
      </c>
      <c r="CY111" s="35">
        <v>0</v>
      </c>
      <c r="CZ111" s="34">
        <v>0</v>
      </c>
      <c r="DA111" s="35">
        <v>0</v>
      </c>
      <c r="DB111" s="19">
        <f t="shared" si="100"/>
        <v>12836.699999999999</v>
      </c>
      <c r="DC111" s="19">
        <f t="shared" si="101"/>
        <v>8872.45</v>
      </c>
      <c r="DD111" s="19">
        <f t="shared" si="102"/>
        <v>8588.431</v>
      </c>
      <c r="DE111" s="35">
        <v>0</v>
      </c>
      <c r="DF111" s="35">
        <v>0</v>
      </c>
      <c r="DG111" s="35">
        <v>0</v>
      </c>
      <c r="DH111" s="35">
        <v>0</v>
      </c>
      <c r="DI111" s="35">
        <v>0</v>
      </c>
      <c r="DJ111" s="35">
        <v>0</v>
      </c>
      <c r="DK111" s="35">
        <v>0</v>
      </c>
      <c r="DL111" s="35">
        <v>0</v>
      </c>
      <c r="DM111" s="35">
        <v>0</v>
      </c>
      <c r="DN111" s="35">
        <v>0</v>
      </c>
      <c r="DO111" s="35">
        <v>0</v>
      </c>
      <c r="DP111" s="35">
        <v>0</v>
      </c>
      <c r="DQ111" s="35">
        <v>0</v>
      </c>
      <c r="DR111" s="35">
        <v>0</v>
      </c>
      <c r="DS111" s="35">
        <v>0</v>
      </c>
      <c r="DT111" s="35">
        <v>0</v>
      </c>
      <c r="DU111" s="35">
        <v>0</v>
      </c>
      <c r="DV111" s="35">
        <v>0</v>
      </c>
      <c r="DW111" s="39">
        <v>0</v>
      </c>
      <c r="DX111" s="26">
        <f t="shared" si="103"/>
        <v>0</v>
      </c>
      <c r="DY111" s="26">
        <f t="shared" si="104"/>
        <v>0</v>
      </c>
      <c r="DZ111" s="26">
        <f t="shared" si="105"/>
        <v>0</v>
      </c>
    </row>
    <row r="112" spans="2:130" ht="17.25">
      <c r="B112" s="28">
        <v>103</v>
      </c>
      <c r="C112" s="32" t="s">
        <v>161</v>
      </c>
      <c r="D112" s="46">
        <v>14430.3138</v>
      </c>
      <c r="E112" s="43">
        <v>2085.1683</v>
      </c>
      <c r="F112" s="19">
        <f t="shared" si="83"/>
        <v>19424</v>
      </c>
      <c r="G112" s="19">
        <f t="shared" si="84"/>
        <v>13790.865</v>
      </c>
      <c r="H112" s="19">
        <f t="shared" si="85"/>
        <v>12059.862399999998</v>
      </c>
      <c r="I112" s="19">
        <f t="shared" si="86"/>
        <v>87.44819414880791</v>
      </c>
      <c r="J112" s="19">
        <f t="shared" si="87"/>
        <v>1926</v>
      </c>
      <c r="K112" s="19">
        <f t="shared" si="88"/>
        <v>-1946.517899999999</v>
      </c>
      <c r="L112" s="27">
        <v>21350</v>
      </c>
      <c r="M112" s="27">
        <v>10113.3445</v>
      </c>
      <c r="N112" s="21">
        <f t="shared" si="89"/>
        <v>15924</v>
      </c>
      <c r="O112" s="21">
        <f t="shared" si="90"/>
        <v>10347.865</v>
      </c>
      <c r="P112" s="21">
        <f t="shared" si="91"/>
        <v>8616.8624</v>
      </c>
      <c r="Q112" s="21">
        <f t="shared" si="79"/>
        <v>83.27188651958642</v>
      </c>
      <c r="R112" s="22">
        <f t="shared" si="92"/>
        <v>1353.3000000000002</v>
      </c>
      <c r="S112" s="22">
        <f t="shared" si="92"/>
        <v>879.645</v>
      </c>
      <c r="T112" s="22">
        <f t="shared" si="93"/>
        <v>1064.141</v>
      </c>
      <c r="U112" s="23">
        <f t="shared" si="82"/>
        <v>120.97391561368507</v>
      </c>
      <c r="V112" s="35">
        <v>559.6</v>
      </c>
      <c r="W112" s="35">
        <v>363.74</v>
      </c>
      <c r="X112" s="35">
        <v>587.591</v>
      </c>
      <c r="Y112" s="35">
        <f t="shared" si="94"/>
        <v>161.54148567658217</v>
      </c>
      <c r="Z112" s="34">
        <v>284.7</v>
      </c>
      <c r="AA112" s="35">
        <v>170.82</v>
      </c>
      <c r="AB112" s="35">
        <v>213.187</v>
      </c>
      <c r="AC112" s="24">
        <f t="shared" si="80"/>
        <v>124.80213089802132</v>
      </c>
      <c r="AD112" s="35">
        <v>793.7</v>
      </c>
      <c r="AE112" s="35">
        <v>515.905</v>
      </c>
      <c r="AF112" s="35">
        <v>476.55</v>
      </c>
      <c r="AG112" s="24">
        <f t="shared" si="95"/>
        <v>92.37165757261512</v>
      </c>
      <c r="AH112" s="35">
        <v>240</v>
      </c>
      <c r="AI112" s="35">
        <v>180</v>
      </c>
      <c r="AJ112" s="35">
        <v>220</v>
      </c>
      <c r="AK112" s="24">
        <f t="shared" si="96"/>
        <v>122.22222222222223</v>
      </c>
      <c r="AL112" s="35">
        <v>0</v>
      </c>
      <c r="AM112" s="35">
        <v>0</v>
      </c>
      <c r="AN112" s="35">
        <v>0</v>
      </c>
      <c r="AO112" s="24" t="e">
        <f t="shared" si="81"/>
        <v>#DIV/0!</v>
      </c>
      <c r="AP112" s="35">
        <v>0</v>
      </c>
      <c r="AQ112" s="37">
        <v>0</v>
      </c>
      <c r="AR112" s="35">
        <v>0</v>
      </c>
      <c r="AS112" s="24">
        <v>0</v>
      </c>
      <c r="AT112" s="24">
        <v>0</v>
      </c>
      <c r="AU112" s="37">
        <v>0</v>
      </c>
      <c r="AV112" s="35">
        <v>3500</v>
      </c>
      <c r="AW112" s="35">
        <v>3443</v>
      </c>
      <c r="AX112" s="35">
        <v>3443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24">
        <v>0</v>
      </c>
      <c r="BF112" s="24">
        <v>0</v>
      </c>
      <c r="BG112" s="35">
        <v>0</v>
      </c>
      <c r="BH112" s="24">
        <v>0</v>
      </c>
      <c r="BI112" s="24">
        <v>0</v>
      </c>
      <c r="BJ112" s="35">
        <v>0</v>
      </c>
      <c r="BK112" s="21">
        <f t="shared" si="69"/>
        <v>13796</v>
      </c>
      <c r="BL112" s="21">
        <f t="shared" si="97"/>
        <v>8967.4</v>
      </c>
      <c r="BM112" s="21">
        <f t="shared" si="98"/>
        <v>6904.5344</v>
      </c>
      <c r="BN112" s="25">
        <f t="shared" si="99"/>
        <v>76.99594531302273</v>
      </c>
      <c r="BO112" s="35">
        <v>13796</v>
      </c>
      <c r="BP112" s="35">
        <v>8967.4</v>
      </c>
      <c r="BQ112" s="35">
        <v>6904.5344</v>
      </c>
      <c r="BR112" s="35">
        <v>0</v>
      </c>
      <c r="BS112" s="35">
        <v>0</v>
      </c>
      <c r="BT112" s="35">
        <v>0</v>
      </c>
      <c r="BU112" s="35">
        <v>0</v>
      </c>
      <c r="BV112" s="35">
        <v>0</v>
      </c>
      <c r="BW112" s="35">
        <v>0</v>
      </c>
      <c r="BX112" s="35">
        <v>0</v>
      </c>
      <c r="BY112" s="35">
        <v>0</v>
      </c>
      <c r="BZ112" s="35">
        <v>0</v>
      </c>
      <c r="CA112" s="35">
        <v>0</v>
      </c>
      <c r="CB112" s="35">
        <v>0</v>
      </c>
      <c r="CC112" s="35">
        <v>0</v>
      </c>
      <c r="CD112" s="35">
        <v>0</v>
      </c>
      <c r="CE112" s="35">
        <v>0</v>
      </c>
      <c r="CF112" s="35">
        <v>0</v>
      </c>
      <c r="CG112" s="35">
        <v>250</v>
      </c>
      <c r="CH112" s="35">
        <v>150</v>
      </c>
      <c r="CI112" s="35">
        <v>215</v>
      </c>
      <c r="CJ112" s="39"/>
      <c r="CK112" s="35">
        <v>0</v>
      </c>
      <c r="CL112" s="35">
        <v>0</v>
      </c>
      <c r="CM112" s="35">
        <v>0</v>
      </c>
      <c r="CN112" s="35">
        <v>0</v>
      </c>
      <c r="CO112" s="35">
        <v>0</v>
      </c>
      <c r="CP112" s="35">
        <v>0</v>
      </c>
      <c r="CQ112" s="35">
        <v>0</v>
      </c>
      <c r="CR112" s="35">
        <v>0</v>
      </c>
      <c r="CS112" s="35">
        <v>0</v>
      </c>
      <c r="CT112" s="35">
        <v>0</v>
      </c>
      <c r="CU112" s="35">
        <v>0</v>
      </c>
      <c r="CV112" s="35">
        <v>0</v>
      </c>
      <c r="CW112" s="35">
        <v>0</v>
      </c>
      <c r="CX112" s="35">
        <v>0</v>
      </c>
      <c r="CY112" s="35">
        <v>0</v>
      </c>
      <c r="CZ112" s="34">
        <v>0</v>
      </c>
      <c r="DA112" s="35">
        <v>0</v>
      </c>
      <c r="DB112" s="19">
        <f t="shared" si="100"/>
        <v>19424</v>
      </c>
      <c r="DC112" s="19">
        <f t="shared" si="101"/>
        <v>13790.865</v>
      </c>
      <c r="DD112" s="19">
        <f t="shared" si="102"/>
        <v>12059.862399999998</v>
      </c>
      <c r="DE112" s="35">
        <v>0</v>
      </c>
      <c r="DF112" s="35">
        <v>0</v>
      </c>
      <c r="DG112" s="35">
        <v>0</v>
      </c>
      <c r="DH112" s="35">
        <v>0</v>
      </c>
      <c r="DI112" s="35">
        <v>0</v>
      </c>
      <c r="DJ112" s="35">
        <v>0</v>
      </c>
      <c r="DK112" s="35">
        <v>0</v>
      </c>
      <c r="DL112" s="35">
        <v>0</v>
      </c>
      <c r="DM112" s="35">
        <v>0</v>
      </c>
      <c r="DN112" s="35">
        <v>0</v>
      </c>
      <c r="DO112" s="35">
        <v>0</v>
      </c>
      <c r="DP112" s="35">
        <v>0</v>
      </c>
      <c r="DQ112" s="35">
        <v>0</v>
      </c>
      <c r="DR112" s="35">
        <v>0</v>
      </c>
      <c r="DS112" s="35">
        <v>0</v>
      </c>
      <c r="DT112" s="35">
        <v>0</v>
      </c>
      <c r="DU112" s="35">
        <v>0</v>
      </c>
      <c r="DV112" s="35">
        <v>0</v>
      </c>
      <c r="DW112" s="39">
        <v>0</v>
      </c>
      <c r="DX112" s="26">
        <f t="shared" si="103"/>
        <v>0</v>
      </c>
      <c r="DY112" s="26">
        <f t="shared" si="104"/>
        <v>0</v>
      </c>
      <c r="DZ112" s="26">
        <f t="shared" si="105"/>
        <v>0</v>
      </c>
    </row>
    <row r="113" spans="2:130" ht="17.25">
      <c r="B113" s="28">
        <v>104</v>
      </c>
      <c r="C113" s="32" t="s">
        <v>162</v>
      </c>
      <c r="D113" s="46">
        <v>2092.9392</v>
      </c>
      <c r="E113" s="43">
        <v>8136.315</v>
      </c>
      <c r="F113" s="19">
        <f t="shared" si="83"/>
        <v>19560.9</v>
      </c>
      <c r="G113" s="19">
        <f t="shared" si="84"/>
        <v>13659.189999999999</v>
      </c>
      <c r="H113" s="19">
        <f t="shared" si="85"/>
        <v>7513.232</v>
      </c>
      <c r="I113" s="19">
        <f t="shared" si="86"/>
        <v>55.004960030572825</v>
      </c>
      <c r="J113" s="19">
        <f t="shared" si="87"/>
        <v>1493</v>
      </c>
      <c r="K113" s="19">
        <f t="shared" si="88"/>
        <v>2599.3701999999994</v>
      </c>
      <c r="L113" s="27">
        <v>21053.9</v>
      </c>
      <c r="M113" s="27">
        <v>10112.6022</v>
      </c>
      <c r="N113" s="21">
        <f t="shared" si="89"/>
        <v>16060.9</v>
      </c>
      <c r="O113" s="21">
        <f t="shared" si="90"/>
        <v>10428.19</v>
      </c>
      <c r="P113" s="21">
        <f t="shared" si="91"/>
        <v>4282.232</v>
      </c>
      <c r="Q113" s="21">
        <f t="shared" si="79"/>
        <v>41.06400056002048</v>
      </c>
      <c r="R113" s="22">
        <f t="shared" si="92"/>
        <v>122</v>
      </c>
      <c r="S113" s="22">
        <f t="shared" si="92"/>
        <v>79.3</v>
      </c>
      <c r="T113" s="22">
        <f t="shared" si="93"/>
        <v>125.6</v>
      </c>
      <c r="U113" s="23">
        <f t="shared" si="82"/>
        <v>158.38587641866332</v>
      </c>
      <c r="V113" s="35">
        <v>0</v>
      </c>
      <c r="W113" s="35">
        <v>0</v>
      </c>
      <c r="X113" s="35">
        <v>0</v>
      </c>
      <c r="Y113" s="35" t="e">
        <f t="shared" si="94"/>
        <v>#DIV/0!</v>
      </c>
      <c r="Z113" s="34">
        <v>167.9</v>
      </c>
      <c r="AA113" s="35">
        <v>100.74</v>
      </c>
      <c r="AB113" s="35">
        <v>171</v>
      </c>
      <c r="AC113" s="24">
        <f t="shared" si="80"/>
        <v>169.74389517569983</v>
      </c>
      <c r="AD113" s="35">
        <v>122</v>
      </c>
      <c r="AE113" s="35">
        <v>79.3</v>
      </c>
      <c r="AF113" s="35">
        <v>125.6</v>
      </c>
      <c r="AG113" s="24">
        <f t="shared" si="95"/>
        <v>158.38587641866332</v>
      </c>
      <c r="AH113" s="35">
        <v>0</v>
      </c>
      <c r="AI113" s="35">
        <v>0</v>
      </c>
      <c r="AJ113" s="35">
        <v>0</v>
      </c>
      <c r="AK113" s="24" t="e">
        <f t="shared" si="96"/>
        <v>#DIV/0!</v>
      </c>
      <c r="AL113" s="35">
        <v>0</v>
      </c>
      <c r="AM113" s="35">
        <v>0</v>
      </c>
      <c r="AN113" s="35">
        <v>0</v>
      </c>
      <c r="AO113" s="24" t="e">
        <f t="shared" si="81"/>
        <v>#DIV/0!</v>
      </c>
      <c r="AP113" s="35">
        <v>0</v>
      </c>
      <c r="AQ113" s="37">
        <v>0</v>
      </c>
      <c r="AR113" s="35">
        <v>0</v>
      </c>
      <c r="AS113" s="24">
        <v>0</v>
      </c>
      <c r="AT113" s="24">
        <v>0</v>
      </c>
      <c r="AU113" s="37">
        <v>0</v>
      </c>
      <c r="AV113" s="35">
        <v>3500</v>
      </c>
      <c r="AW113" s="35">
        <v>3231</v>
      </c>
      <c r="AX113" s="35">
        <v>3231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24">
        <v>0</v>
      </c>
      <c r="BF113" s="24">
        <v>0</v>
      </c>
      <c r="BG113" s="35">
        <v>0</v>
      </c>
      <c r="BH113" s="24">
        <v>0</v>
      </c>
      <c r="BI113" s="24">
        <v>0</v>
      </c>
      <c r="BJ113" s="35">
        <v>0</v>
      </c>
      <c r="BK113" s="21">
        <f t="shared" si="69"/>
        <v>15761</v>
      </c>
      <c r="BL113" s="21">
        <f t="shared" si="97"/>
        <v>10244.65</v>
      </c>
      <c r="BM113" s="21">
        <f t="shared" si="98"/>
        <v>3940.632</v>
      </c>
      <c r="BN113" s="25">
        <f t="shared" si="99"/>
        <v>38.46526723704568</v>
      </c>
      <c r="BO113" s="35">
        <v>15761</v>
      </c>
      <c r="BP113" s="35">
        <v>10244.65</v>
      </c>
      <c r="BQ113" s="35">
        <v>3940.632</v>
      </c>
      <c r="BR113" s="35">
        <v>0</v>
      </c>
      <c r="BS113" s="35">
        <v>0</v>
      </c>
      <c r="BT113" s="35">
        <v>0</v>
      </c>
      <c r="BU113" s="35">
        <v>0</v>
      </c>
      <c r="BV113" s="35">
        <v>0</v>
      </c>
      <c r="BW113" s="35">
        <v>0</v>
      </c>
      <c r="BX113" s="35">
        <v>0</v>
      </c>
      <c r="BY113" s="35">
        <v>0</v>
      </c>
      <c r="BZ113" s="35">
        <v>0</v>
      </c>
      <c r="CA113" s="35">
        <v>0</v>
      </c>
      <c r="CB113" s="35">
        <v>0</v>
      </c>
      <c r="CC113" s="35">
        <v>0</v>
      </c>
      <c r="CD113" s="35">
        <v>0</v>
      </c>
      <c r="CE113" s="35">
        <v>0</v>
      </c>
      <c r="CF113" s="35">
        <v>0</v>
      </c>
      <c r="CG113" s="35">
        <v>0</v>
      </c>
      <c r="CH113" s="35">
        <v>0</v>
      </c>
      <c r="CI113" s="35">
        <v>0</v>
      </c>
      <c r="CJ113" s="39"/>
      <c r="CK113" s="35">
        <v>0</v>
      </c>
      <c r="CL113" s="35">
        <v>0</v>
      </c>
      <c r="CM113" s="35">
        <v>0</v>
      </c>
      <c r="CN113" s="35">
        <v>0</v>
      </c>
      <c r="CO113" s="35">
        <v>0</v>
      </c>
      <c r="CP113" s="35">
        <v>0</v>
      </c>
      <c r="CQ113" s="35">
        <v>0</v>
      </c>
      <c r="CR113" s="35">
        <v>0</v>
      </c>
      <c r="CS113" s="35">
        <v>0</v>
      </c>
      <c r="CT113" s="35">
        <v>0</v>
      </c>
      <c r="CU113" s="35">
        <v>0</v>
      </c>
      <c r="CV113" s="35">
        <v>0</v>
      </c>
      <c r="CW113" s="35">
        <v>10</v>
      </c>
      <c r="CX113" s="35">
        <v>3.5</v>
      </c>
      <c r="CY113" s="35">
        <v>45</v>
      </c>
      <c r="CZ113" s="34">
        <v>0</v>
      </c>
      <c r="DA113" s="35">
        <v>0</v>
      </c>
      <c r="DB113" s="19">
        <f t="shared" si="100"/>
        <v>19560.9</v>
      </c>
      <c r="DC113" s="19">
        <f t="shared" si="101"/>
        <v>13659.189999999999</v>
      </c>
      <c r="DD113" s="19">
        <f t="shared" si="102"/>
        <v>7513.232</v>
      </c>
      <c r="DE113" s="35">
        <v>0</v>
      </c>
      <c r="DF113" s="35">
        <v>0</v>
      </c>
      <c r="DG113" s="35">
        <v>0</v>
      </c>
      <c r="DH113" s="35">
        <v>0</v>
      </c>
      <c r="DI113" s="35">
        <v>0</v>
      </c>
      <c r="DJ113" s="35">
        <v>0</v>
      </c>
      <c r="DK113" s="35">
        <v>0</v>
      </c>
      <c r="DL113" s="35">
        <v>0</v>
      </c>
      <c r="DM113" s="35">
        <v>0</v>
      </c>
      <c r="DN113" s="35">
        <v>0</v>
      </c>
      <c r="DO113" s="35">
        <v>0</v>
      </c>
      <c r="DP113" s="35">
        <v>0</v>
      </c>
      <c r="DQ113" s="35">
        <v>0</v>
      </c>
      <c r="DR113" s="35">
        <v>0</v>
      </c>
      <c r="DS113" s="35">
        <v>0</v>
      </c>
      <c r="DT113" s="35">
        <v>0</v>
      </c>
      <c r="DU113" s="35">
        <v>0</v>
      </c>
      <c r="DV113" s="35">
        <v>0</v>
      </c>
      <c r="DW113" s="39">
        <v>0</v>
      </c>
      <c r="DX113" s="26">
        <f t="shared" si="103"/>
        <v>0</v>
      </c>
      <c r="DY113" s="26">
        <f t="shared" si="104"/>
        <v>0</v>
      </c>
      <c r="DZ113" s="26">
        <f t="shared" si="105"/>
        <v>0</v>
      </c>
    </row>
    <row r="114" spans="2:130" ht="17.25">
      <c r="B114" s="28">
        <v>105</v>
      </c>
      <c r="C114" s="32" t="s">
        <v>163</v>
      </c>
      <c r="D114" s="46">
        <v>6385.2669</v>
      </c>
      <c r="E114" s="43">
        <v>0</v>
      </c>
      <c r="F114" s="19">
        <f t="shared" si="83"/>
        <v>7500</v>
      </c>
      <c r="G114" s="19">
        <f t="shared" si="84"/>
        <v>5073</v>
      </c>
      <c r="H114" s="19">
        <f t="shared" si="85"/>
        <v>4368.766</v>
      </c>
      <c r="I114" s="19">
        <f t="shared" si="86"/>
        <v>86.11799724029173</v>
      </c>
      <c r="J114" s="19">
        <f t="shared" si="87"/>
        <v>-2203.3999999999996</v>
      </c>
      <c r="K114" s="19">
        <f t="shared" si="88"/>
        <v>-2292.2439999999997</v>
      </c>
      <c r="L114" s="27">
        <v>5296.6</v>
      </c>
      <c r="M114" s="27">
        <v>2076.522</v>
      </c>
      <c r="N114" s="21">
        <f t="shared" si="89"/>
        <v>4000</v>
      </c>
      <c r="O114" s="21">
        <f t="shared" si="90"/>
        <v>2288</v>
      </c>
      <c r="P114" s="21">
        <f t="shared" si="91"/>
        <v>1283.766</v>
      </c>
      <c r="Q114" s="21">
        <f t="shared" si="79"/>
        <v>56.10865384615384</v>
      </c>
      <c r="R114" s="22">
        <f t="shared" si="92"/>
        <v>360</v>
      </c>
      <c r="S114" s="22">
        <f t="shared" si="92"/>
        <v>180</v>
      </c>
      <c r="T114" s="22">
        <f t="shared" si="93"/>
        <v>72.8</v>
      </c>
      <c r="U114" s="23">
        <f t="shared" si="82"/>
        <v>40.44444444444444</v>
      </c>
      <c r="V114" s="35">
        <v>0</v>
      </c>
      <c r="W114" s="35">
        <v>0</v>
      </c>
      <c r="X114" s="35">
        <v>0</v>
      </c>
      <c r="Y114" s="35" t="e">
        <f t="shared" si="94"/>
        <v>#DIV/0!</v>
      </c>
      <c r="Z114" s="34">
        <v>1000</v>
      </c>
      <c r="AA114" s="35">
        <v>600</v>
      </c>
      <c r="AB114" s="35">
        <v>60.966</v>
      </c>
      <c r="AC114" s="24">
        <f t="shared" si="80"/>
        <v>10.161000000000001</v>
      </c>
      <c r="AD114" s="35">
        <v>360</v>
      </c>
      <c r="AE114" s="35">
        <v>180</v>
      </c>
      <c r="AF114" s="35">
        <v>72.8</v>
      </c>
      <c r="AG114" s="24">
        <f t="shared" si="95"/>
        <v>40.44444444444444</v>
      </c>
      <c r="AH114" s="35">
        <v>30</v>
      </c>
      <c r="AI114" s="35">
        <v>22.5</v>
      </c>
      <c r="AJ114" s="35">
        <v>0</v>
      </c>
      <c r="AK114" s="24">
        <f t="shared" si="96"/>
        <v>0</v>
      </c>
      <c r="AL114" s="35">
        <v>0</v>
      </c>
      <c r="AM114" s="35">
        <v>0</v>
      </c>
      <c r="AN114" s="35">
        <v>0</v>
      </c>
      <c r="AO114" s="24" t="e">
        <f t="shared" si="81"/>
        <v>#DIV/0!</v>
      </c>
      <c r="AP114" s="35">
        <v>0</v>
      </c>
      <c r="AQ114" s="37">
        <v>0</v>
      </c>
      <c r="AR114" s="35">
        <v>0</v>
      </c>
      <c r="AS114" s="24">
        <v>0</v>
      </c>
      <c r="AT114" s="24">
        <v>0</v>
      </c>
      <c r="AU114" s="37">
        <v>0</v>
      </c>
      <c r="AV114" s="35">
        <v>3500</v>
      </c>
      <c r="AW114" s="35">
        <v>2785</v>
      </c>
      <c r="AX114" s="35">
        <v>2785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24">
        <v>0</v>
      </c>
      <c r="BF114" s="24">
        <v>0</v>
      </c>
      <c r="BG114" s="35">
        <v>0</v>
      </c>
      <c r="BH114" s="24">
        <v>0</v>
      </c>
      <c r="BI114" s="24">
        <v>0</v>
      </c>
      <c r="BJ114" s="35">
        <v>0</v>
      </c>
      <c r="BK114" s="21">
        <f t="shared" si="69"/>
        <v>1900</v>
      </c>
      <c r="BL114" s="21">
        <f t="shared" si="97"/>
        <v>1235</v>
      </c>
      <c r="BM114" s="21">
        <f t="shared" si="98"/>
        <v>1145</v>
      </c>
      <c r="BN114" s="25">
        <f t="shared" si="99"/>
        <v>92.71255060728745</v>
      </c>
      <c r="BO114" s="35">
        <v>1900</v>
      </c>
      <c r="BP114" s="35">
        <v>1235</v>
      </c>
      <c r="BQ114" s="35">
        <v>1139</v>
      </c>
      <c r="BR114" s="35">
        <v>0</v>
      </c>
      <c r="BS114" s="35">
        <v>0</v>
      </c>
      <c r="BT114" s="35">
        <v>0</v>
      </c>
      <c r="BU114" s="35">
        <v>0</v>
      </c>
      <c r="BV114" s="35">
        <v>0</v>
      </c>
      <c r="BW114" s="35">
        <v>0</v>
      </c>
      <c r="BX114" s="35">
        <v>0</v>
      </c>
      <c r="BY114" s="35">
        <v>0</v>
      </c>
      <c r="BZ114" s="35">
        <v>6</v>
      </c>
      <c r="CA114" s="35">
        <v>0</v>
      </c>
      <c r="CB114" s="35">
        <v>0</v>
      </c>
      <c r="CC114" s="35">
        <v>0</v>
      </c>
      <c r="CD114" s="35">
        <v>0</v>
      </c>
      <c r="CE114" s="35">
        <v>0</v>
      </c>
      <c r="CF114" s="35">
        <v>0</v>
      </c>
      <c r="CG114" s="35">
        <v>0</v>
      </c>
      <c r="CH114" s="35">
        <v>0</v>
      </c>
      <c r="CI114" s="35">
        <v>0</v>
      </c>
      <c r="CJ114" s="39"/>
      <c r="CK114" s="35">
        <v>10</v>
      </c>
      <c r="CL114" s="35">
        <v>5.5</v>
      </c>
      <c r="CM114" s="35">
        <v>5</v>
      </c>
      <c r="CN114" s="35">
        <v>0</v>
      </c>
      <c r="CO114" s="35">
        <v>0</v>
      </c>
      <c r="CP114" s="35">
        <v>0</v>
      </c>
      <c r="CQ114" s="35">
        <v>0</v>
      </c>
      <c r="CR114" s="35">
        <v>0</v>
      </c>
      <c r="CS114" s="35">
        <v>0</v>
      </c>
      <c r="CT114" s="35">
        <v>0</v>
      </c>
      <c r="CU114" s="35">
        <v>0</v>
      </c>
      <c r="CV114" s="35">
        <v>300</v>
      </c>
      <c r="CW114" s="35">
        <v>700</v>
      </c>
      <c r="CX114" s="35">
        <v>245</v>
      </c>
      <c r="CY114" s="35">
        <v>0</v>
      </c>
      <c r="CZ114" s="34">
        <v>0</v>
      </c>
      <c r="DA114" s="35">
        <v>0</v>
      </c>
      <c r="DB114" s="19">
        <f t="shared" si="100"/>
        <v>7500</v>
      </c>
      <c r="DC114" s="19">
        <f t="shared" si="101"/>
        <v>5073</v>
      </c>
      <c r="DD114" s="19">
        <f t="shared" si="102"/>
        <v>4368.766</v>
      </c>
      <c r="DE114" s="35">
        <v>0</v>
      </c>
      <c r="DF114" s="35">
        <v>0</v>
      </c>
      <c r="DG114" s="35">
        <v>0</v>
      </c>
      <c r="DH114" s="35">
        <v>0</v>
      </c>
      <c r="DI114" s="35">
        <v>0</v>
      </c>
      <c r="DJ114" s="35">
        <v>0</v>
      </c>
      <c r="DK114" s="35">
        <v>0</v>
      </c>
      <c r="DL114" s="35">
        <v>0</v>
      </c>
      <c r="DM114" s="35">
        <v>0</v>
      </c>
      <c r="DN114" s="35">
        <v>0</v>
      </c>
      <c r="DO114" s="35">
        <v>0</v>
      </c>
      <c r="DP114" s="35">
        <v>0</v>
      </c>
      <c r="DQ114" s="35">
        <v>0</v>
      </c>
      <c r="DR114" s="35">
        <v>0</v>
      </c>
      <c r="DS114" s="35">
        <v>0</v>
      </c>
      <c r="DT114" s="35">
        <v>0</v>
      </c>
      <c r="DU114" s="35">
        <v>0</v>
      </c>
      <c r="DV114" s="35">
        <v>0</v>
      </c>
      <c r="DW114" s="39">
        <v>0</v>
      </c>
      <c r="DX114" s="26">
        <f t="shared" si="103"/>
        <v>0</v>
      </c>
      <c r="DY114" s="26">
        <f t="shared" si="104"/>
        <v>0</v>
      </c>
      <c r="DZ114" s="26">
        <f t="shared" si="105"/>
        <v>0</v>
      </c>
    </row>
    <row r="115" spans="2:130" ht="17.25">
      <c r="B115" s="28">
        <v>106</v>
      </c>
      <c r="C115" s="32" t="s">
        <v>164</v>
      </c>
      <c r="D115" s="46">
        <v>1909.5073</v>
      </c>
      <c r="E115" s="43">
        <v>2799.415</v>
      </c>
      <c r="F115" s="19">
        <f t="shared" si="83"/>
        <v>9792.4</v>
      </c>
      <c r="G115" s="19">
        <f t="shared" si="84"/>
        <v>6651.5</v>
      </c>
      <c r="H115" s="19">
        <f t="shared" si="85"/>
        <v>6498.15</v>
      </c>
      <c r="I115" s="19">
        <f t="shared" si="86"/>
        <v>97.69450499887243</v>
      </c>
      <c r="J115" s="19">
        <f t="shared" si="87"/>
        <v>-1828.1999999999998</v>
      </c>
      <c r="K115" s="19">
        <f t="shared" si="88"/>
        <v>-4224.044</v>
      </c>
      <c r="L115" s="27">
        <v>7964.2</v>
      </c>
      <c r="M115" s="27">
        <v>2274.106</v>
      </c>
      <c r="N115" s="21">
        <f t="shared" si="89"/>
        <v>5610</v>
      </c>
      <c r="O115" s="21">
        <f t="shared" si="90"/>
        <v>3626.5</v>
      </c>
      <c r="P115" s="21">
        <f t="shared" si="91"/>
        <v>3473.1499999999996</v>
      </c>
      <c r="Q115" s="21">
        <f t="shared" si="79"/>
        <v>95.7714049358886</v>
      </c>
      <c r="R115" s="22">
        <f t="shared" si="92"/>
        <v>320</v>
      </c>
      <c r="S115" s="22">
        <f t="shared" si="92"/>
        <v>208</v>
      </c>
      <c r="T115" s="22">
        <f t="shared" si="93"/>
        <v>221.29399999999998</v>
      </c>
      <c r="U115" s="23">
        <f t="shared" si="82"/>
        <v>106.39134615384616</v>
      </c>
      <c r="V115" s="35">
        <v>20</v>
      </c>
      <c r="W115" s="35">
        <v>13</v>
      </c>
      <c r="X115" s="35">
        <v>9.534</v>
      </c>
      <c r="Y115" s="35">
        <f t="shared" si="94"/>
        <v>73.33846153846154</v>
      </c>
      <c r="Z115" s="34">
        <v>460</v>
      </c>
      <c r="AA115" s="35">
        <v>276</v>
      </c>
      <c r="AB115" s="35">
        <v>316.352</v>
      </c>
      <c r="AC115" s="24">
        <f t="shared" si="80"/>
        <v>114.62028985507247</v>
      </c>
      <c r="AD115" s="35">
        <v>300</v>
      </c>
      <c r="AE115" s="35">
        <v>195</v>
      </c>
      <c r="AF115" s="35">
        <v>211.76</v>
      </c>
      <c r="AG115" s="24">
        <f t="shared" si="95"/>
        <v>108.59487179487179</v>
      </c>
      <c r="AH115" s="35">
        <v>30</v>
      </c>
      <c r="AI115" s="35">
        <v>22.5</v>
      </c>
      <c r="AJ115" s="35">
        <v>22.5</v>
      </c>
      <c r="AK115" s="24">
        <f t="shared" si="96"/>
        <v>100</v>
      </c>
      <c r="AL115" s="35">
        <v>0</v>
      </c>
      <c r="AM115" s="35">
        <v>0</v>
      </c>
      <c r="AN115" s="35">
        <v>0</v>
      </c>
      <c r="AO115" s="24" t="e">
        <f t="shared" si="81"/>
        <v>#DIV/0!</v>
      </c>
      <c r="AP115" s="35">
        <v>0</v>
      </c>
      <c r="AQ115" s="37">
        <v>0</v>
      </c>
      <c r="AR115" s="35">
        <v>0</v>
      </c>
      <c r="AS115" s="24">
        <v>0</v>
      </c>
      <c r="AT115" s="24">
        <v>0</v>
      </c>
      <c r="AU115" s="37">
        <v>0</v>
      </c>
      <c r="AV115" s="35">
        <v>3500</v>
      </c>
      <c r="AW115" s="35">
        <v>3025</v>
      </c>
      <c r="AX115" s="35">
        <v>3025</v>
      </c>
      <c r="AY115" s="35">
        <v>0</v>
      </c>
      <c r="AZ115" s="35">
        <v>0</v>
      </c>
      <c r="BA115" s="35">
        <v>0</v>
      </c>
      <c r="BB115" s="35">
        <v>682.4</v>
      </c>
      <c r="BC115" s="35">
        <v>0</v>
      </c>
      <c r="BD115" s="35">
        <v>0</v>
      </c>
      <c r="BE115" s="24">
        <v>0</v>
      </c>
      <c r="BF115" s="24">
        <v>0</v>
      </c>
      <c r="BG115" s="35">
        <v>0</v>
      </c>
      <c r="BH115" s="24">
        <v>0</v>
      </c>
      <c r="BI115" s="24">
        <v>0</v>
      </c>
      <c r="BJ115" s="35">
        <v>0</v>
      </c>
      <c r="BK115" s="21">
        <f t="shared" si="69"/>
        <v>4800</v>
      </c>
      <c r="BL115" s="21">
        <f t="shared" si="97"/>
        <v>3120</v>
      </c>
      <c r="BM115" s="21">
        <f t="shared" si="98"/>
        <v>2913.004</v>
      </c>
      <c r="BN115" s="25">
        <f t="shared" si="99"/>
        <v>93.36551282051282</v>
      </c>
      <c r="BO115" s="35">
        <v>4800</v>
      </c>
      <c r="BP115" s="35">
        <v>3120</v>
      </c>
      <c r="BQ115" s="35">
        <v>2913.004</v>
      </c>
      <c r="BR115" s="35">
        <v>0</v>
      </c>
      <c r="BS115" s="35">
        <v>0</v>
      </c>
      <c r="BT115" s="35">
        <v>0</v>
      </c>
      <c r="BU115" s="35">
        <v>0</v>
      </c>
      <c r="BV115" s="35">
        <v>0</v>
      </c>
      <c r="BW115" s="35">
        <v>0</v>
      </c>
      <c r="BX115" s="35">
        <v>0</v>
      </c>
      <c r="BY115" s="35">
        <v>0</v>
      </c>
      <c r="BZ115" s="35">
        <v>0</v>
      </c>
      <c r="CA115" s="35">
        <v>0</v>
      </c>
      <c r="CB115" s="35">
        <v>0</v>
      </c>
      <c r="CC115" s="35">
        <v>0</v>
      </c>
      <c r="CD115" s="35">
        <v>0</v>
      </c>
      <c r="CE115" s="35">
        <v>0</v>
      </c>
      <c r="CF115" s="35">
        <v>0</v>
      </c>
      <c r="CG115" s="35">
        <v>0</v>
      </c>
      <c r="CH115" s="35">
        <v>0</v>
      </c>
      <c r="CI115" s="35">
        <v>0</v>
      </c>
      <c r="CJ115" s="39"/>
      <c r="CK115" s="35">
        <v>0</v>
      </c>
      <c r="CL115" s="35">
        <v>0</v>
      </c>
      <c r="CM115" s="35">
        <v>0</v>
      </c>
      <c r="CN115" s="35">
        <v>0</v>
      </c>
      <c r="CO115" s="35">
        <v>0</v>
      </c>
      <c r="CP115" s="35">
        <v>0</v>
      </c>
      <c r="CQ115" s="35">
        <v>0</v>
      </c>
      <c r="CR115" s="35">
        <v>0</v>
      </c>
      <c r="CS115" s="35">
        <v>0</v>
      </c>
      <c r="CT115" s="35">
        <v>0</v>
      </c>
      <c r="CU115" s="35">
        <v>0</v>
      </c>
      <c r="CV115" s="35">
        <v>0</v>
      </c>
      <c r="CW115" s="35">
        <v>0</v>
      </c>
      <c r="CX115" s="35">
        <v>0</v>
      </c>
      <c r="CY115" s="35">
        <v>0</v>
      </c>
      <c r="CZ115" s="34">
        <v>0</v>
      </c>
      <c r="DA115" s="35">
        <v>0</v>
      </c>
      <c r="DB115" s="19">
        <f t="shared" si="100"/>
        <v>9792.4</v>
      </c>
      <c r="DC115" s="19">
        <f t="shared" si="101"/>
        <v>6651.5</v>
      </c>
      <c r="DD115" s="19">
        <f t="shared" si="102"/>
        <v>6498.15</v>
      </c>
      <c r="DE115" s="35">
        <v>0</v>
      </c>
      <c r="DF115" s="35">
        <v>0</v>
      </c>
      <c r="DG115" s="35">
        <v>0</v>
      </c>
      <c r="DH115" s="35">
        <v>0</v>
      </c>
      <c r="DI115" s="35">
        <v>0</v>
      </c>
      <c r="DJ115" s="35">
        <v>0</v>
      </c>
      <c r="DK115" s="35">
        <v>0</v>
      </c>
      <c r="DL115" s="35">
        <v>0</v>
      </c>
      <c r="DM115" s="35">
        <v>0</v>
      </c>
      <c r="DN115" s="35">
        <v>0</v>
      </c>
      <c r="DO115" s="35">
        <v>0</v>
      </c>
      <c r="DP115" s="35">
        <v>0</v>
      </c>
      <c r="DQ115" s="35">
        <v>0</v>
      </c>
      <c r="DR115" s="35">
        <v>0</v>
      </c>
      <c r="DS115" s="35">
        <v>0</v>
      </c>
      <c r="DT115" s="35">
        <v>0</v>
      </c>
      <c r="DU115" s="35">
        <v>0</v>
      </c>
      <c r="DV115" s="35">
        <v>0</v>
      </c>
      <c r="DW115" s="39">
        <v>0</v>
      </c>
      <c r="DX115" s="26">
        <f t="shared" si="103"/>
        <v>0</v>
      </c>
      <c r="DY115" s="26">
        <f t="shared" si="104"/>
        <v>0</v>
      </c>
      <c r="DZ115" s="26">
        <f t="shared" si="105"/>
        <v>0</v>
      </c>
    </row>
    <row r="116" spans="2:130" ht="17.25">
      <c r="B116" s="28">
        <v>107</v>
      </c>
      <c r="C116" s="32" t="s">
        <v>165</v>
      </c>
      <c r="D116" s="46">
        <v>223.5741</v>
      </c>
      <c r="E116" s="43">
        <v>50.4771</v>
      </c>
      <c r="F116" s="19">
        <f t="shared" si="83"/>
        <v>4856.5</v>
      </c>
      <c r="G116" s="19">
        <f t="shared" si="84"/>
        <v>3472.05</v>
      </c>
      <c r="H116" s="19">
        <f t="shared" si="85"/>
        <v>3577.183</v>
      </c>
      <c r="I116" s="19">
        <f t="shared" si="86"/>
        <v>103.02798058783715</v>
      </c>
      <c r="J116" s="19">
        <f t="shared" si="87"/>
        <v>-662.6000000000004</v>
      </c>
      <c r="K116" s="19">
        <f t="shared" si="88"/>
        <v>-2012.8346999999999</v>
      </c>
      <c r="L116" s="27">
        <v>4193.9</v>
      </c>
      <c r="M116" s="27">
        <v>1564.3483</v>
      </c>
      <c r="N116" s="21">
        <f t="shared" si="89"/>
        <v>581</v>
      </c>
      <c r="O116" s="21">
        <f t="shared" si="90"/>
        <v>355.04999999999995</v>
      </c>
      <c r="P116" s="21">
        <f t="shared" si="91"/>
        <v>460.183</v>
      </c>
      <c r="Q116" s="21">
        <f t="shared" si="79"/>
        <v>129.6107590480214</v>
      </c>
      <c r="R116" s="22">
        <f t="shared" si="92"/>
        <v>35.5</v>
      </c>
      <c r="S116" s="22">
        <f t="shared" si="92"/>
        <v>23.075</v>
      </c>
      <c r="T116" s="22">
        <f t="shared" si="93"/>
        <v>20.026</v>
      </c>
      <c r="U116" s="23">
        <f t="shared" si="82"/>
        <v>86.78656554712893</v>
      </c>
      <c r="V116" s="35">
        <v>9.5</v>
      </c>
      <c r="W116" s="35">
        <v>6.175</v>
      </c>
      <c r="X116" s="35">
        <v>9.718</v>
      </c>
      <c r="Y116" s="35">
        <f t="shared" si="94"/>
        <v>157.3765182186235</v>
      </c>
      <c r="Z116" s="34">
        <v>452</v>
      </c>
      <c r="AA116" s="35">
        <v>271.2</v>
      </c>
      <c r="AB116" s="35">
        <v>278.191</v>
      </c>
      <c r="AC116" s="24">
        <f t="shared" si="80"/>
        <v>102.57780235988201</v>
      </c>
      <c r="AD116" s="35">
        <v>26</v>
      </c>
      <c r="AE116" s="35">
        <v>16.9</v>
      </c>
      <c r="AF116" s="35">
        <v>10.308</v>
      </c>
      <c r="AG116" s="24">
        <f t="shared" si="95"/>
        <v>60.994082840236686</v>
      </c>
      <c r="AH116" s="35">
        <v>0</v>
      </c>
      <c r="AI116" s="35">
        <v>0</v>
      </c>
      <c r="AJ116" s="35">
        <v>0</v>
      </c>
      <c r="AK116" s="24" t="e">
        <f t="shared" si="96"/>
        <v>#DIV/0!</v>
      </c>
      <c r="AL116" s="35">
        <v>0</v>
      </c>
      <c r="AM116" s="35">
        <v>0</v>
      </c>
      <c r="AN116" s="35">
        <v>0</v>
      </c>
      <c r="AO116" s="24" t="e">
        <f t="shared" si="81"/>
        <v>#DIV/0!</v>
      </c>
      <c r="AP116" s="35">
        <v>0</v>
      </c>
      <c r="AQ116" s="37">
        <v>0</v>
      </c>
      <c r="AR116" s="35">
        <v>0</v>
      </c>
      <c r="AS116" s="24">
        <v>0</v>
      </c>
      <c r="AT116" s="24">
        <v>0</v>
      </c>
      <c r="AU116" s="37">
        <v>0</v>
      </c>
      <c r="AV116" s="35">
        <v>3500</v>
      </c>
      <c r="AW116" s="35">
        <v>3117</v>
      </c>
      <c r="AX116" s="35">
        <v>3117</v>
      </c>
      <c r="AY116" s="35">
        <v>0</v>
      </c>
      <c r="AZ116" s="35">
        <v>0</v>
      </c>
      <c r="BA116" s="35">
        <v>0</v>
      </c>
      <c r="BB116" s="35">
        <v>775.5</v>
      </c>
      <c r="BC116" s="35">
        <v>0</v>
      </c>
      <c r="BD116" s="35">
        <v>0</v>
      </c>
      <c r="BE116" s="24">
        <v>0</v>
      </c>
      <c r="BF116" s="24">
        <v>0</v>
      </c>
      <c r="BG116" s="35">
        <v>0</v>
      </c>
      <c r="BH116" s="24">
        <v>0</v>
      </c>
      <c r="BI116" s="24">
        <v>0</v>
      </c>
      <c r="BJ116" s="35">
        <v>0</v>
      </c>
      <c r="BK116" s="21">
        <f t="shared" si="69"/>
        <v>93.5</v>
      </c>
      <c r="BL116" s="21">
        <f t="shared" si="97"/>
        <v>60.775</v>
      </c>
      <c r="BM116" s="21">
        <f t="shared" si="98"/>
        <v>80.966</v>
      </c>
      <c r="BN116" s="25">
        <f t="shared" si="99"/>
        <v>133.22254216371863</v>
      </c>
      <c r="BO116" s="35">
        <v>93.5</v>
      </c>
      <c r="BP116" s="35">
        <v>60.775</v>
      </c>
      <c r="BQ116" s="35">
        <v>80.966</v>
      </c>
      <c r="BR116" s="35">
        <v>0</v>
      </c>
      <c r="BS116" s="35">
        <v>0</v>
      </c>
      <c r="BT116" s="35">
        <v>0</v>
      </c>
      <c r="BU116" s="35">
        <v>0</v>
      </c>
      <c r="BV116" s="35">
        <v>0</v>
      </c>
      <c r="BW116" s="35">
        <v>0</v>
      </c>
      <c r="BX116" s="35">
        <v>0</v>
      </c>
      <c r="BY116" s="35">
        <v>0</v>
      </c>
      <c r="BZ116" s="35">
        <v>0</v>
      </c>
      <c r="CA116" s="35">
        <v>0</v>
      </c>
      <c r="CB116" s="35">
        <v>0</v>
      </c>
      <c r="CC116" s="35">
        <v>0</v>
      </c>
      <c r="CD116" s="35">
        <v>0</v>
      </c>
      <c r="CE116" s="35">
        <v>0</v>
      </c>
      <c r="CF116" s="35">
        <v>0</v>
      </c>
      <c r="CG116" s="35">
        <v>0</v>
      </c>
      <c r="CH116" s="35">
        <v>0</v>
      </c>
      <c r="CI116" s="35">
        <v>0</v>
      </c>
      <c r="CJ116" s="39"/>
      <c r="CK116" s="35">
        <v>0</v>
      </c>
      <c r="CL116" s="35">
        <v>0</v>
      </c>
      <c r="CM116" s="35">
        <v>0</v>
      </c>
      <c r="CN116" s="35">
        <v>0</v>
      </c>
      <c r="CO116" s="35">
        <v>0</v>
      </c>
      <c r="CP116" s="35">
        <v>0</v>
      </c>
      <c r="CQ116" s="35">
        <v>0</v>
      </c>
      <c r="CR116" s="35">
        <v>0</v>
      </c>
      <c r="CS116" s="35">
        <v>0</v>
      </c>
      <c r="CT116" s="35">
        <v>0</v>
      </c>
      <c r="CU116" s="35">
        <v>0</v>
      </c>
      <c r="CV116" s="35">
        <v>0</v>
      </c>
      <c r="CW116" s="35">
        <v>0</v>
      </c>
      <c r="CX116" s="35">
        <v>0</v>
      </c>
      <c r="CY116" s="35">
        <v>81</v>
      </c>
      <c r="CZ116" s="34">
        <v>0</v>
      </c>
      <c r="DA116" s="35">
        <v>0</v>
      </c>
      <c r="DB116" s="19">
        <f t="shared" si="100"/>
        <v>4856.5</v>
      </c>
      <c r="DC116" s="19">
        <f t="shared" si="101"/>
        <v>3472.05</v>
      </c>
      <c r="DD116" s="19">
        <f t="shared" si="102"/>
        <v>3577.183</v>
      </c>
      <c r="DE116" s="35">
        <v>0</v>
      </c>
      <c r="DF116" s="35">
        <v>0</v>
      </c>
      <c r="DG116" s="35">
        <v>0</v>
      </c>
      <c r="DH116" s="35">
        <v>0</v>
      </c>
      <c r="DI116" s="35">
        <v>0</v>
      </c>
      <c r="DJ116" s="35">
        <v>0</v>
      </c>
      <c r="DK116" s="35">
        <v>0</v>
      </c>
      <c r="DL116" s="35">
        <v>0</v>
      </c>
      <c r="DM116" s="35">
        <v>0</v>
      </c>
      <c r="DN116" s="35">
        <v>0</v>
      </c>
      <c r="DO116" s="35">
        <v>0</v>
      </c>
      <c r="DP116" s="35">
        <v>0</v>
      </c>
      <c r="DQ116" s="35">
        <v>0</v>
      </c>
      <c r="DR116" s="35">
        <v>0</v>
      </c>
      <c r="DS116" s="35">
        <v>0</v>
      </c>
      <c r="DT116" s="35">
        <v>0</v>
      </c>
      <c r="DU116" s="35">
        <v>0</v>
      </c>
      <c r="DV116" s="35">
        <v>0</v>
      </c>
      <c r="DW116" s="39">
        <v>0</v>
      </c>
      <c r="DX116" s="26">
        <f t="shared" si="103"/>
        <v>0</v>
      </c>
      <c r="DY116" s="26">
        <f t="shared" si="104"/>
        <v>0</v>
      </c>
      <c r="DZ116" s="26">
        <f t="shared" si="105"/>
        <v>0</v>
      </c>
    </row>
    <row r="117" spans="2:130" ht="17.25">
      <c r="B117" s="28">
        <v>108</v>
      </c>
      <c r="C117" s="32" t="s">
        <v>166</v>
      </c>
      <c r="D117" s="46">
        <v>1357.764</v>
      </c>
      <c r="E117" s="43">
        <v>1164.254</v>
      </c>
      <c r="F117" s="19">
        <f t="shared" si="83"/>
        <v>10836.999999999998</v>
      </c>
      <c r="G117" s="19">
        <f t="shared" si="84"/>
        <v>7613.44</v>
      </c>
      <c r="H117" s="19">
        <f t="shared" si="85"/>
        <v>8112.271</v>
      </c>
      <c r="I117" s="19">
        <f t="shared" si="86"/>
        <v>106.55197913164089</v>
      </c>
      <c r="J117" s="19">
        <f t="shared" si="87"/>
        <v>-3284.699999999998</v>
      </c>
      <c r="K117" s="19">
        <f t="shared" si="88"/>
        <v>-5681.749</v>
      </c>
      <c r="L117" s="27">
        <v>7552.3</v>
      </c>
      <c r="M117" s="27">
        <v>2430.522</v>
      </c>
      <c r="N117" s="21">
        <f t="shared" si="89"/>
        <v>5001.299999999999</v>
      </c>
      <c r="O117" s="21">
        <f t="shared" si="90"/>
        <v>3252.14</v>
      </c>
      <c r="P117" s="21">
        <f t="shared" si="91"/>
        <v>3747.971</v>
      </c>
      <c r="Q117" s="21">
        <f t="shared" si="79"/>
        <v>115.24629935980617</v>
      </c>
      <c r="R117" s="22">
        <f t="shared" si="92"/>
        <v>421.09999999999997</v>
      </c>
      <c r="S117" s="22">
        <f t="shared" si="92"/>
        <v>273.71500000000003</v>
      </c>
      <c r="T117" s="22">
        <f t="shared" si="93"/>
        <v>409.033</v>
      </c>
      <c r="U117" s="23">
        <f t="shared" si="82"/>
        <v>149.43755365982864</v>
      </c>
      <c r="V117" s="35">
        <v>50.4</v>
      </c>
      <c r="W117" s="35">
        <v>32.76</v>
      </c>
      <c r="X117" s="35">
        <v>24.03</v>
      </c>
      <c r="Y117" s="35">
        <f t="shared" si="94"/>
        <v>73.35164835164835</v>
      </c>
      <c r="Z117" s="34">
        <v>392.1</v>
      </c>
      <c r="AA117" s="35">
        <v>235.26</v>
      </c>
      <c r="AB117" s="35">
        <v>287.352</v>
      </c>
      <c r="AC117" s="24">
        <f t="shared" si="80"/>
        <v>122.14231063504208</v>
      </c>
      <c r="AD117" s="35">
        <v>370.7</v>
      </c>
      <c r="AE117" s="35">
        <v>240.955</v>
      </c>
      <c r="AF117" s="35">
        <v>385.003</v>
      </c>
      <c r="AG117" s="24">
        <f t="shared" si="95"/>
        <v>159.78211699279947</v>
      </c>
      <c r="AH117" s="35">
        <v>213</v>
      </c>
      <c r="AI117" s="35">
        <v>159.75</v>
      </c>
      <c r="AJ117" s="35">
        <v>217.1</v>
      </c>
      <c r="AK117" s="24">
        <f t="shared" si="96"/>
        <v>135.8998435054773</v>
      </c>
      <c r="AL117" s="35">
        <v>0</v>
      </c>
      <c r="AM117" s="35">
        <v>0</v>
      </c>
      <c r="AN117" s="35">
        <v>0</v>
      </c>
      <c r="AO117" s="24" t="e">
        <f t="shared" si="81"/>
        <v>#DIV/0!</v>
      </c>
      <c r="AP117" s="35">
        <v>0</v>
      </c>
      <c r="AQ117" s="37">
        <v>0</v>
      </c>
      <c r="AR117" s="35">
        <v>0</v>
      </c>
      <c r="AS117" s="24">
        <v>0</v>
      </c>
      <c r="AT117" s="24">
        <v>0</v>
      </c>
      <c r="AU117" s="37">
        <v>0</v>
      </c>
      <c r="AV117" s="35">
        <v>5835.7</v>
      </c>
      <c r="AW117" s="35">
        <v>4361.3</v>
      </c>
      <c r="AX117" s="35">
        <v>4361.3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24">
        <v>0</v>
      </c>
      <c r="BF117" s="24">
        <v>0</v>
      </c>
      <c r="BG117" s="35">
        <v>0</v>
      </c>
      <c r="BH117" s="24">
        <v>0</v>
      </c>
      <c r="BI117" s="24">
        <v>0</v>
      </c>
      <c r="BJ117" s="35">
        <v>0</v>
      </c>
      <c r="BK117" s="21">
        <f t="shared" si="69"/>
        <v>3971.1</v>
      </c>
      <c r="BL117" s="21">
        <f t="shared" si="97"/>
        <v>2581.215</v>
      </c>
      <c r="BM117" s="21">
        <f t="shared" si="98"/>
        <v>2834.486</v>
      </c>
      <c r="BN117" s="25">
        <f t="shared" si="99"/>
        <v>109.81208461906505</v>
      </c>
      <c r="BO117" s="35">
        <v>2518.7</v>
      </c>
      <c r="BP117" s="35">
        <v>1637.155</v>
      </c>
      <c r="BQ117" s="35">
        <v>1928.406</v>
      </c>
      <c r="BR117" s="35">
        <v>1452.4</v>
      </c>
      <c r="BS117" s="35">
        <v>944.06</v>
      </c>
      <c r="BT117" s="35">
        <v>906.08</v>
      </c>
      <c r="BU117" s="35">
        <v>0</v>
      </c>
      <c r="BV117" s="35">
        <v>0</v>
      </c>
      <c r="BW117" s="35">
        <v>0</v>
      </c>
      <c r="BX117" s="35">
        <v>0</v>
      </c>
      <c r="BY117" s="35">
        <v>0</v>
      </c>
      <c r="BZ117" s="35">
        <v>0</v>
      </c>
      <c r="CA117" s="35">
        <v>0</v>
      </c>
      <c r="CB117" s="35">
        <v>0</v>
      </c>
      <c r="CC117" s="35">
        <v>0</v>
      </c>
      <c r="CD117" s="35">
        <v>0</v>
      </c>
      <c r="CE117" s="35">
        <v>0</v>
      </c>
      <c r="CF117" s="35">
        <v>0</v>
      </c>
      <c r="CG117" s="35">
        <v>0</v>
      </c>
      <c r="CH117" s="35">
        <v>0</v>
      </c>
      <c r="CI117" s="35">
        <v>0</v>
      </c>
      <c r="CJ117" s="39"/>
      <c r="CK117" s="35">
        <v>4</v>
      </c>
      <c r="CL117" s="35">
        <v>2.2</v>
      </c>
      <c r="CM117" s="35">
        <v>0</v>
      </c>
      <c r="CN117" s="35">
        <v>0</v>
      </c>
      <c r="CO117" s="35">
        <v>0</v>
      </c>
      <c r="CP117" s="35">
        <v>0</v>
      </c>
      <c r="CQ117" s="35">
        <v>0</v>
      </c>
      <c r="CR117" s="35">
        <v>0</v>
      </c>
      <c r="CS117" s="35">
        <v>0</v>
      </c>
      <c r="CT117" s="35">
        <v>0</v>
      </c>
      <c r="CU117" s="35">
        <v>0</v>
      </c>
      <c r="CV117" s="35">
        <v>3</v>
      </c>
      <c r="CW117" s="35">
        <v>0</v>
      </c>
      <c r="CX117" s="35">
        <v>0</v>
      </c>
      <c r="CY117" s="35">
        <v>0</v>
      </c>
      <c r="CZ117" s="34">
        <v>0</v>
      </c>
      <c r="DA117" s="35">
        <v>0</v>
      </c>
      <c r="DB117" s="19">
        <f t="shared" si="100"/>
        <v>10836.999999999998</v>
      </c>
      <c r="DC117" s="19">
        <f t="shared" si="101"/>
        <v>7613.44</v>
      </c>
      <c r="DD117" s="19">
        <f t="shared" si="102"/>
        <v>8112.271</v>
      </c>
      <c r="DE117" s="35">
        <v>0</v>
      </c>
      <c r="DF117" s="35">
        <v>0</v>
      </c>
      <c r="DG117" s="35">
        <v>0</v>
      </c>
      <c r="DH117" s="35">
        <v>0</v>
      </c>
      <c r="DI117" s="35">
        <v>0</v>
      </c>
      <c r="DJ117" s="35">
        <v>0</v>
      </c>
      <c r="DK117" s="35">
        <v>0</v>
      </c>
      <c r="DL117" s="35">
        <v>0</v>
      </c>
      <c r="DM117" s="35">
        <v>0</v>
      </c>
      <c r="DN117" s="35">
        <v>0</v>
      </c>
      <c r="DO117" s="35">
        <v>0</v>
      </c>
      <c r="DP117" s="35">
        <v>0</v>
      </c>
      <c r="DQ117" s="35">
        <v>0</v>
      </c>
      <c r="DR117" s="35">
        <v>0</v>
      </c>
      <c r="DS117" s="35">
        <v>0</v>
      </c>
      <c r="DT117" s="35">
        <v>0</v>
      </c>
      <c r="DU117" s="35">
        <v>0</v>
      </c>
      <c r="DV117" s="35">
        <v>0</v>
      </c>
      <c r="DW117" s="39">
        <v>0</v>
      </c>
      <c r="DX117" s="26">
        <f t="shared" si="103"/>
        <v>0</v>
      </c>
      <c r="DY117" s="26">
        <f t="shared" si="104"/>
        <v>0</v>
      </c>
      <c r="DZ117" s="26">
        <f t="shared" si="105"/>
        <v>0</v>
      </c>
    </row>
    <row r="118" spans="2:130" ht="17.25">
      <c r="B118" s="28">
        <v>109</v>
      </c>
      <c r="C118" s="32" t="s">
        <v>167</v>
      </c>
      <c r="D118" s="46">
        <v>3163.994</v>
      </c>
      <c r="E118" s="43">
        <v>753.17</v>
      </c>
      <c r="F118" s="19">
        <f t="shared" si="83"/>
        <v>7028.700000000001</v>
      </c>
      <c r="G118" s="19">
        <f t="shared" si="84"/>
        <v>5294.385</v>
      </c>
      <c r="H118" s="19">
        <f t="shared" si="85"/>
        <v>4020.736</v>
      </c>
      <c r="I118" s="19">
        <f t="shared" si="86"/>
        <v>75.94340041383465</v>
      </c>
      <c r="J118" s="19">
        <f t="shared" si="87"/>
        <v>2455.0999999999985</v>
      </c>
      <c r="K118" s="19">
        <f t="shared" si="88"/>
        <v>-1913.1</v>
      </c>
      <c r="L118" s="27">
        <v>9483.8</v>
      </c>
      <c r="M118" s="27">
        <v>2107.636</v>
      </c>
      <c r="N118" s="21">
        <f t="shared" si="89"/>
        <v>3528.7</v>
      </c>
      <c r="O118" s="21">
        <f t="shared" si="90"/>
        <v>2273.385</v>
      </c>
      <c r="P118" s="21">
        <f t="shared" si="91"/>
        <v>999.736</v>
      </c>
      <c r="Q118" s="21">
        <f t="shared" si="79"/>
        <v>43.97565744473549</v>
      </c>
      <c r="R118" s="22">
        <f t="shared" si="92"/>
        <v>218.7</v>
      </c>
      <c r="S118" s="22">
        <f t="shared" si="92"/>
        <v>142.155</v>
      </c>
      <c r="T118" s="22">
        <f t="shared" si="93"/>
        <v>242.25</v>
      </c>
      <c r="U118" s="23">
        <f t="shared" si="82"/>
        <v>170.41257781998522</v>
      </c>
      <c r="V118" s="35">
        <v>9.6</v>
      </c>
      <c r="W118" s="35">
        <v>6.24</v>
      </c>
      <c r="X118" s="35">
        <v>0</v>
      </c>
      <c r="Y118" s="35">
        <f t="shared" si="94"/>
        <v>0</v>
      </c>
      <c r="Z118" s="34">
        <v>405.4</v>
      </c>
      <c r="AA118" s="35">
        <v>243.24</v>
      </c>
      <c r="AB118" s="35">
        <v>445.25</v>
      </c>
      <c r="AC118" s="24">
        <f t="shared" si="80"/>
        <v>183.04966288439402</v>
      </c>
      <c r="AD118" s="35">
        <v>209.1</v>
      </c>
      <c r="AE118" s="35">
        <v>135.915</v>
      </c>
      <c r="AF118" s="35">
        <v>242.25</v>
      </c>
      <c r="AG118" s="24">
        <f t="shared" si="95"/>
        <v>178.23639774859288</v>
      </c>
      <c r="AH118" s="35">
        <v>0</v>
      </c>
      <c r="AI118" s="35">
        <v>0</v>
      </c>
      <c r="AJ118" s="35">
        <v>0</v>
      </c>
      <c r="AK118" s="24" t="e">
        <f t="shared" si="96"/>
        <v>#DIV/0!</v>
      </c>
      <c r="AL118" s="35">
        <v>0</v>
      </c>
      <c r="AM118" s="35">
        <v>0</v>
      </c>
      <c r="AN118" s="35">
        <v>0</v>
      </c>
      <c r="AO118" s="24" t="e">
        <f t="shared" si="81"/>
        <v>#DIV/0!</v>
      </c>
      <c r="AP118" s="35">
        <v>0</v>
      </c>
      <c r="AQ118" s="37">
        <v>0</v>
      </c>
      <c r="AR118" s="35">
        <v>0</v>
      </c>
      <c r="AS118" s="24">
        <v>0</v>
      </c>
      <c r="AT118" s="24">
        <v>0</v>
      </c>
      <c r="AU118" s="37">
        <v>0</v>
      </c>
      <c r="AV118" s="35">
        <v>3500</v>
      </c>
      <c r="AW118" s="35">
        <v>3021</v>
      </c>
      <c r="AX118" s="35">
        <v>3021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24">
        <v>0</v>
      </c>
      <c r="BF118" s="24">
        <v>0</v>
      </c>
      <c r="BG118" s="35">
        <v>0</v>
      </c>
      <c r="BH118" s="24">
        <v>0</v>
      </c>
      <c r="BI118" s="24">
        <v>0</v>
      </c>
      <c r="BJ118" s="35">
        <v>0</v>
      </c>
      <c r="BK118" s="21">
        <f t="shared" si="69"/>
        <v>2904.6</v>
      </c>
      <c r="BL118" s="21">
        <f t="shared" si="97"/>
        <v>1887.99</v>
      </c>
      <c r="BM118" s="21">
        <f t="shared" si="98"/>
        <v>312.236</v>
      </c>
      <c r="BN118" s="25">
        <f t="shared" si="99"/>
        <v>16.53801132421252</v>
      </c>
      <c r="BO118" s="35">
        <v>2904.6</v>
      </c>
      <c r="BP118" s="35">
        <v>1887.99</v>
      </c>
      <c r="BQ118" s="35">
        <v>312.236</v>
      </c>
      <c r="BR118" s="35">
        <v>0</v>
      </c>
      <c r="BS118" s="35">
        <v>0</v>
      </c>
      <c r="BT118" s="35">
        <v>0</v>
      </c>
      <c r="BU118" s="35">
        <v>0</v>
      </c>
      <c r="BV118" s="35">
        <v>0</v>
      </c>
      <c r="BW118" s="35">
        <v>0</v>
      </c>
      <c r="BX118" s="35">
        <v>0</v>
      </c>
      <c r="BY118" s="35">
        <v>0</v>
      </c>
      <c r="BZ118" s="35">
        <v>0</v>
      </c>
      <c r="CA118" s="35">
        <v>0</v>
      </c>
      <c r="CB118" s="35">
        <v>0</v>
      </c>
      <c r="CC118" s="35">
        <v>0</v>
      </c>
      <c r="CD118" s="35">
        <v>0</v>
      </c>
      <c r="CE118" s="35">
        <v>0</v>
      </c>
      <c r="CF118" s="35">
        <v>0</v>
      </c>
      <c r="CG118" s="35">
        <v>0</v>
      </c>
      <c r="CH118" s="35">
        <v>0</v>
      </c>
      <c r="CI118" s="35">
        <v>0</v>
      </c>
      <c r="CJ118" s="38"/>
      <c r="CK118" s="35">
        <v>0</v>
      </c>
      <c r="CL118" s="35">
        <v>0</v>
      </c>
      <c r="CM118" s="35">
        <v>0</v>
      </c>
      <c r="CN118" s="35">
        <v>0</v>
      </c>
      <c r="CO118" s="35">
        <v>0</v>
      </c>
      <c r="CP118" s="35">
        <v>0</v>
      </c>
      <c r="CQ118" s="35">
        <v>0</v>
      </c>
      <c r="CR118" s="35">
        <v>0</v>
      </c>
      <c r="CS118" s="35">
        <v>0</v>
      </c>
      <c r="CT118" s="35">
        <v>0</v>
      </c>
      <c r="CU118" s="35">
        <v>0</v>
      </c>
      <c r="CV118" s="35">
        <v>0</v>
      </c>
      <c r="CW118" s="35">
        <v>0</v>
      </c>
      <c r="CX118" s="35">
        <v>0</v>
      </c>
      <c r="CY118" s="35">
        <v>0</v>
      </c>
      <c r="CZ118" s="34">
        <v>0</v>
      </c>
      <c r="DA118" s="35">
        <v>0</v>
      </c>
      <c r="DB118" s="19">
        <f t="shared" si="100"/>
        <v>7028.700000000001</v>
      </c>
      <c r="DC118" s="19">
        <f t="shared" si="101"/>
        <v>5294.385</v>
      </c>
      <c r="DD118" s="19">
        <f t="shared" si="102"/>
        <v>4020.736</v>
      </c>
      <c r="DE118" s="35">
        <v>0</v>
      </c>
      <c r="DF118" s="35">
        <v>0</v>
      </c>
      <c r="DG118" s="35">
        <v>0</v>
      </c>
      <c r="DH118" s="35">
        <v>0</v>
      </c>
      <c r="DI118" s="35">
        <v>0</v>
      </c>
      <c r="DJ118" s="35">
        <v>0</v>
      </c>
      <c r="DK118" s="35">
        <v>0</v>
      </c>
      <c r="DL118" s="35">
        <v>0</v>
      </c>
      <c r="DM118" s="35">
        <v>0</v>
      </c>
      <c r="DN118" s="35">
        <v>0</v>
      </c>
      <c r="DO118" s="35">
        <v>0</v>
      </c>
      <c r="DP118" s="35">
        <v>0</v>
      </c>
      <c r="DQ118" s="35">
        <v>0</v>
      </c>
      <c r="DR118" s="35">
        <v>0</v>
      </c>
      <c r="DS118" s="35">
        <v>0</v>
      </c>
      <c r="DT118" s="35">
        <v>0</v>
      </c>
      <c r="DU118" s="35">
        <v>0</v>
      </c>
      <c r="DV118" s="35">
        <v>0</v>
      </c>
      <c r="DW118" s="38">
        <v>0</v>
      </c>
      <c r="DX118" s="26">
        <f t="shared" si="103"/>
        <v>0</v>
      </c>
      <c r="DY118" s="26">
        <f t="shared" si="104"/>
        <v>0</v>
      </c>
      <c r="DZ118" s="26">
        <f t="shared" si="105"/>
        <v>0</v>
      </c>
    </row>
    <row r="119" spans="2:130" s="36" customFormat="1" ht="22.5" customHeight="1">
      <c r="B119" s="33"/>
      <c r="C119" s="32" t="s">
        <v>172</v>
      </c>
      <c r="D119" s="44">
        <f>SUM(D10:D118)</f>
        <v>414514.5242000001</v>
      </c>
      <c r="E119" s="44">
        <f>SUM(E10:E118)</f>
        <v>217826.9671</v>
      </c>
      <c r="F119" s="42">
        <f>SUM(F10:F118)</f>
        <v>4500998.315000001</v>
      </c>
      <c r="G119" s="42">
        <f>SUM(G10:G118)</f>
        <v>3096342.62515</v>
      </c>
      <c r="H119" s="42">
        <f>SUM(H10:H118)</f>
        <v>3189106.703099999</v>
      </c>
      <c r="I119" s="34">
        <f t="shared" si="86"/>
        <v>102.99592419768162</v>
      </c>
      <c r="J119" s="33">
        <f aca="true" t="shared" si="106" ref="J119:P119">SUM(J10:J118)</f>
        <v>-1220606.1749000002</v>
      </c>
      <c r="K119" s="33">
        <f t="shared" si="106"/>
        <v>-1968090.9767000007</v>
      </c>
      <c r="L119" s="33">
        <f t="shared" si="106"/>
        <v>3280392.140099999</v>
      </c>
      <c r="M119" s="33">
        <f t="shared" si="106"/>
        <v>1221015.7264</v>
      </c>
      <c r="N119" s="33">
        <f t="shared" si="106"/>
        <v>1500247.2149999994</v>
      </c>
      <c r="O119" s="33">
        <f t="shared" si="106"/>
        <v>935942.5501499999</v>
      </c>
      <c r="P119" s="33">
        <f t="shared" si="106"/>
        <v>994686.7481</v>
      </c>
      <c r="Q119" s="33">
        <f>P119/O119*100</f>
        <v>106.27647476232225</v>
      </c>
      <c r="R119" s="33">
        <f>SUM(R10:R118)</f>
        <v>344110.3499999999</v>
      </c>
      <c r="S119" s="33">
        <f>SUM(S10:S118)</f>
        <v>224117.72750000007</v>
      </c>
      <c r="T119" s="33">
        <f>SUM(T10:T118)</f>
        <v>224711.76030000002</v>
      </c>
      <c r="U119" s="35">
        <f t="shared" si="82"/>
        <v>100.26505391011516</v>
      </c>
      <c r="V119" s="33">
        <f>SUM(V10:V118)</f>
        <v>105714.44999999998</v>
      </c>
      <c r="W119" s="33">
        <f>SUM(W10:W118)</f>
        <v>68714.39250000002</v>
      </c>
      <c r="X119" s="33">
        <f>SUM(X10:X118)</f>
        <v>65777.01889999998</v>
      </c>
      <c r="Y119" s="35">
        <f t="shared" si="94"/>
        <v>95.72524256835999</v>
      </c>
      <c r="Z119" s="33">
        <f>SUM(Z10:Z118)</f>
        <v>181168.015</v>
      </c>
      <c r="AA119" s="33">
        <f>SUM(AA10:AA118)</f>
        <v>108700.80899999998</v>
      </c>
      <c r="AB119" s="33">
        <f>SUM(AB10:AB118)</f>
        <v>113460.68170000004</v>
      </c>
      <c r="AC119" s="35">
        <f>AB119/AA119*100</f>
        <v>104.37887513790267</v>
      </c>
      <c r="AD119" s="33">
        <f>SUM(AD10:AD118)</f>
        <v>238395.89999999997</v>
      </c>
      <c r="AE119" s="33">
        <f>SUM(AE10:AE118)</f>
        <v>155403.33499999996</v>
      </c>
      <c r="AF119" s="33">
        <f>SUM(AF10:AF118)</f>
        <v>158934.7414</v>
      </c>
      <c r="AG119" s="35">
        <f t="shared" si="95"/>
        <v>102.27241352317185</v>
      </c>
      <c r="AH119" s="33">
        <f>SUM(AH10:AH118)</f>
        <v>69075.276</v>
      </c>
      <c r="AI119" s="33">
        <f>SUM(AI10:AI118)</f>
        <v>51895.457</v>
      </c>
      <c r="AJ119" s="33">
        <f>SUM(AJ10:AJ118)</f>
        <v>53929.522000000004</v>
      </c>
      <c r="AK119" s="35">
        <f t="shared" si="96"/>
        <v>103.91954347757262</v>
      </c>
      <c r="AL119" s="33">
        <f>SUM(AL10:AL118)</f>
        <v>21330</v>
      </c>
      <c r="AM119" s="33">
        <f>SUM(AM10:AM118)</f>
        <v>14931</v>
      </c>
      <c r="AN119" s="33">
        <f>SUM(AN10:AN118)</f>
        <v>15263.7</v>
      </c>
      <c r="AO119" s="35">
        <f>AN119/AM119*100</f>
        <v>102.22824994976894</v>
      </c>
      <c r="AP119" s="33">
        <f aca="true" t="shared" si="107" ref="AP119:BM119">SUM(AP10:AP118)</f>
        <v>0</v>
      </c>
      <c r="AQ119" s="33">
        <f t="shared" si="107"/>
        <v>0</v>
      </c>
      <c r="AR119" s="33">
        <f t="shared" si="107"/>
        <v>0</v>
      </c>
      <c r="AS119" s="33">
        <f t="shared" si="107"/>
        <v>0</v>
      </c>
      <c r="AT119" s="33">
        <f t="shared" si="107"/>
        <v>0</v>
      </c>
      <c r="AU119" s="33">
        <f t="shared" si="107"/>
        <v>0</v>
      </c>
      <c r="AV119" s="33">
        <f t="shared" si="107"/>
        <v>2581838.099999999</v>
      </c>
      <c r="AW119" s="33">
        <f t="shared" si="107"/>
        <v>2002117.0999999999</v>
      </c>
      <c r="AX119" s="33">
        <f t="shared" si="107"/>
        <v>2002117.0999999999</v>
      </c>
      <c r="AY119" s="33">
        <f t="shared" si="107"/>
        <v>0</v>
      </c>
      <c r="AZ119" s="33">
        <f t="shared" si="107"/>
        <v>0</v>
      </c>
      <c r="BA119" s="33">
        <f t="shared" si="107"/>
        <v>0</v>
      </c>
      <c r="BB119" s="33">
        <f t="shared" si="107"/>
        <v>219883</v>
      </c>
      <c r="BC119" s="33">
        <f t="shared" si="107"/>
        <v>67509.1</v>
      </c>
      <c r="BD119" s="33">
        <f t="shared" si="107"/>
        <v>67509.1</v>
      </c>
      <c r="BE119" s="33">
        <f t="shared" si="107"/>
        <v>0</v>
      </c>
      <c r="BF119" s="33">
        <f t="shared" si="107"/>
        <v>0</v>
      </c>
      <c r="BG119" s="33">
        <f t="shared" si="107"/>
        <v>0</v>
      </c>
      <c r="BH119" s="33">
        <f t="shared" si="107"/>
        <v>0</v>
      </c>
      <c r="BI119" s="33">
        <f t="shared" si="107"/>
        <v>0</v>
      </c>
      <c r="BJ119" s="33">
        <f t="shared" si="107"/>
        <v>0</v>
      </c>
      <c r="BK119" s="42">
        <f t="shared" si="107"/>
        <v>666851.8999999998</v>
      </c>
      <c r="BL119" s="42">
        <f t="shared" si="107"/>
        <v>433453.7350000001</v>
      </c>
      <c r="BM119" s="42">
        <f t="shared" si="107"/>
        <v>447938.3528999999</v>
      </c>
      <c r="BN119" s="35">
        <f t="shared" si="99"/>
        <v>103.34167564619088</v>
      </c>
      <c r="BO119" s="33">
        <f aca="true" t="shared" si="108" ref="BO119:CU119">SUM(BO10:BO118)</f>
        <v>523410.69999999995</v>
      </c>
      <c r="BP119" s="33">
        <f t="shared" si="108"/>
        <v>340216.95500000013</v>
      </c>
      <c r="BQ119" s="33">
        <f t="shared" si="108"/>
        <v>345988.2499</v>
      </c>
      <c r="BR119" s="33">
        <f t="shared" si="108"/>
        <v>2300.4</v>
      </c>
      <c r="BS119" s="33">
        <f>SUM(BS10:BS118)</f>
        <v>1495.26</v>
      </c>
      <c r="BT119" s="33">
        <f>SUM(BT10:BT118)</f>
        <v>1334.449</v>
      </c>
      <c r="BU119" s="33">
        <f t="shared" si="108"/>
        <v>119122.1</v>
      </c>
      <c r="BV119" s="33">
        <f>SUM(BV10:BV118)</f>
        <v>77429.36499999999</v>
      </c>
      <c r="BW119" s="33">
        <f>SUM(BW10:BW118)</f>
        <v>86358.952</v>
      </c>
      <c r="BX119" s="33">
        <f t="shared" si="108"/>
        <v>22018.7</v>
      </c>
      <c r="BY119" s="33">
        <f t="shared" si="108"/>
        <v>14312.155</v>
      </c>
      <c r="BZ119" s="33">
        <f>SUM(BZ10:BZ118)</f>
        <v>14256.702</v>
      </c>
      <c r="CA119" s="33">
        <f t="shared" si="108"/>
        <v>0</v>
      </c>
      <c r="CB119" s="33">
        <f t="shared" si="108"/>
        <v>0</v>
      </c>
      <c r="CC119" s="33">
        <f t="shared" si="108"/>
        <v>0</v>
      </c>
      <c r="CD119" s="33">
        <f t="shared" si="108"/>
        <v>22941.1</v>
      </c>
      <c r="CE119" s="33">
        <f t="shared" si="108"/>
        <v>14452.892999999998</v>
      </c>
      <c r="CF119" s="33">
        <f t="shared" si="108"/>
        <v>16058.77</v>
      </c>
      <c r="CG119" s="33">
        <f>SUM(CG10:CG118)</f>
        <v>69279.718</v>
      </c>
      <c r="CH119" s="33">
        <f>SUM(CH10:CH118)</f>
        <v>41567.830799999996</v>
      </c>
      <c r="CI119" s="33">
        <f t="shared" si="108"/>
        <v>47340.4066</v>
      </c>
      <c r="CJ119" s="33">
        <f t="shared" si="108"/>
        <v>0</v>
      </c>
      <c r="CK119" s="33">
        <f t="shared" si="108"/>
        <v>4418</v>
      </c>
      <c r="CL119" s="33">
        <f t="shared" si="108"/>
        <v>2429.8999999999996</v>
      </c>
      <c r="CM119" s="33">
        <f>SUM(CM10:CM118)</f>
        <v>1872.9</v>
      </c>
      <c r="CN119" s="33">
        <f t="shared" si="108"/>
        <v>11700</v>
      </c>
      <c r="CO119" s="33">
        <f t="shared" si="108"/>
        <v>6435</v>
      </c>
      <c r="CP119" s="33">
        <f t="shared" si="108"/>
        <v>7514.299</v>
      </c>
      <c r="CQ119" s="33">
        <f t="shared" si="108"/>
        <v>8005</v>
      </c>
      <c r="CR119" s="33">
        <f t="shared" si="108"/>
        <v>4402.75</v>
      </c>
      <c r="CS119" s="33">
        <f>SUM(CS10:CS118)</f>
        <v>6011.524</v>
      </c>
      <c r="CT119" s="33">
        <f t="shared" si="108"/>
        <v>92871.7</v>
      </c>
      <c r="CU119" s="33">
        <f t="shared" si="108"/>
        <v>42720.982</v>
      </c>
      <c r="CV119" s="33">
        <f>SUM(CV10:CV118)</f>
        <v>36923</v>
      </c>
      <c r="CW119" s="33">
        <f aca="true" t="shared" si="109" ref="CW119:DZ119">SUM(CW10:CW118)</f>
        <v>124308.956</v>
      </c>
      <c r="CX119" s="33">
        <f t="shared" si="109"/>
        <v>48008.34085000001</v>
      </c>
      <c r="CY119" s="33">
        <f>SUM(CY10:CY118)</f>
        <v>76643.6016</v>
      </c>
      <c r="CZ119" s="33">
        <f t="shared" si="109"/>
        <v>-1201.147</v>
      </c>
      <c r="DA119" s="33">
        <f t="shared" si="109"/>
        <v>0</v>
      </c>
      <c r="DB119" s="33">
        <f t="shared" si="109"/>
        <v>4417781.115000001</v>
      </c>
      <c r="DC119" s="33">
        <f t="shared" si="109"/>
        <v>3062742.62515</v>
      </c>
      <c r="DD119" s="33">
        <f>SUM(DD10:DD118)</f>
        <v>3117294.718099999</v>
      </c>
      <c r="DE119" s="33">
        <f t="shared" si="109"/>
        <v>0</v>
      </c>
      <c r="DF119" s="33">
        <f t="shared" si="109"/>
        <v>0</v>
      </c>
      <c r="DG119" s="33">
        <f t="shared" si="109"/>
        <v>0</v>
      </c>
      <c r="DH119" s="33">
        <f t="shared" si="109"/>
        <v>30158.199999999997</v>
      </c>
      <c r="DI119" s="33">
        <f t="shared" si="109"/>
        <v>5150</v>
      </c>
      <c r="DJ119" s="33">
        <f t="shared" si="109"/>
        <v>21864</v>
      </c>
      <c r="DK119" s="33">
        <f t="shared" si="109"/>
        <v>0</v>
      </c>
      <c r="DL119" s="33">
        <f t="shared" si="109"/>
        <v>0</v>
      </c>
      <c r="DM119" s="33">
        <f t="shared" si="109"/>
        <v>0</v>
      </c>
      <c r="DN119" s="33">
        <f t="shared" si="109"/>
        <v>53059</v>
      </c>
      <c r="DO119" s="33">
        <f t="shared" si="109"/>
        <v>28450</v>
      </c>
      <c r="DP119" s="33">
        <f t="shared" si="109"/>
        <v>49000</v>
      </c>
      <c r="DQ119" s="33">
        <f t="shared" si="109"/>
        <v>0</v>
      </c>
      <c r="DR119" s="33">
        <f t="shared" si="109"/>
        <v>0</v>
      </c>
      <c r="DS119" s="33">
        <f t="shared" si="109"/>
        <v>947.985</v>
      </c>
      <c r="DT119" s="33">
        <f t="shared" si="109"/>
        <v>58447.5</v>
      </c>
      <c r="DU119" s="33">
        <f t="shared" si="109"/>
        <v>29580.2</v>
      </c>
      <c r="DV119" s="33">
        <f t="shared" si="109"/>
        <v>20597.166</v>
      </c>
      <c r="DW119" s="33">
        <f t="shared" si="109"/>
        <v>0</v>
      </c>
      <c r="DX119" s="33">
        <f t="shared" si="109"/>
        <v>141664.7</v>
      </c>
      <c r="DY119" s="33">
        <f t="shared" si="109"/>
        <v>63180.2</v>
      </c>
      <c r="DZ119" s="33">
        <f t="shared" si="109"/>
        <v>92409.151</v>
      </c>
    </row>
    <row r="120" spans="2:130" ht="17.25">
      <c r="B120" s="14"/>
      <c r="C120" s="14"/>
      <c r="D120" s="14"/>
      <c r="E120" s="14"/>
      <c r="F120" s="14"/>
      <c r="G120" s="47"/>
      <c r="H120" s="47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</row>
    <row r="121" spans="2:130" ht="17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</row>
    <row r="122" spans="2:130" ht="17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</row>
    <row r="123" spans="2:130" ht="17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</row>
    <row r="124" spans="2:130" ht="17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</row>
    <row r="125" spans="2:130" ht="17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</row>
    <row r="126" spans="2:130" ht="17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</row>
    <row r="127" spans="2:130" ht="17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</row>
    <row r="128" spans="2:130" ht="17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</row>
    <row r="129" spans="2:130" ht="17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</row>
    <row r="130" spans="2:130" ht="17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</row>
    <row r="131" spans="2:130" ht="17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</row>
    <row r="132" spans="2:130" ht="17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</row>
    <row r="133" spans="2:130" ht="17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</row>
    <row r="134" spans="2:130" ht="17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</row>
    <row r="135" spans="2:130" ht="17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</row>
    <row r="136" spans="2:130" ht="17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</row>
    <row r="137" spans="2:130" ht="17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</row>
    <row r="138" spans="2:130" ht="17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</row>
    <row r="139" spans="2:130" ht="17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</row>
    <row r="140" spans="2:130" ht="17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</row>
    <row r="141" spans="2:130" ht="17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</row>
    <row r="142" spans="2:130" ht="17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</row>
    <row r="143" spans="2:130" ht="17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</row>
    <row r="144" spans="2:130" ht="17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</row>
    <row r="145" spans="2:130" ht="17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</row>
    <row r="146" spans="2:130" ht="17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</row>
    <row r="147" spans="2:130" ht="17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</row>
    <row r="148" spans="2:130" ht="17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</row>
    <row r="149" spans="2:130" ht="17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</row>
    <row r="150" spans="2:130" ht="17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</row>
    <row r="151" spans="2:130" ht="17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</row>
    <row r="152" spans="2:130" ht="17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</row>
    <row r="153" spans="2:130" ht="17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</row>
    <row r="154" spans="2:130" ht="17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</row>
    <row r="155" spans="2:130" ht="17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</row>
    <row r="156" spans="2:130" ht="17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</row>
    <row r="157" spans="2:130" ht="17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</row>
    <row r="158" spans="2:130" ht="17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</row>
    <row r="159" spans="2:130" ht="17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</row>
    <row r="160" spans="2:130" ht="17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</row>
    <row r="161" spans="2:130" ht="17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</row>
    <row r="162" spans="2:130" ht="17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</row>
    <row r="163" spans="2:130" ht="17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</row>
    <row r="164" spans="2:130" ht="17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</row>
    <row r="165" spans="2:130" ht="17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</row>
    <row r="166" spans="2:130" ht="17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</row>
    <row r="167" spans="2:130" ht="17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</row>
    <row r="168" spans="2:130" ht="17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</row>
    <row r="169" spans="2:130" ht="17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</row>
    <row r="170" spans="2:130" ht="17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</row>
    <row r="171" spans="2:130" ht="17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</row>
    <row r="172" spans="2:130" ht="17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</row>
    <row r="173" spans="2:130" ht="17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</row>
    <row r="174" spans="2:130" ht="17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</row>
    <row r="175" spans="2:130" ht="17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</row>
    <row r="176" spans="2:130" ht="17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</row>
    <row r="177" spans="2:130" ht="17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</row>
    <row r="178" spans="2:130" ht="17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</row>
    <row r="179" spans="2:130" ht="17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</row>
    <row r="180" spans="2:130" ht="17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</row>
    <row r="181" spans="2:130" ht="17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</row>
    <row r="182" spans="2:130" ht="17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</row>
    <row r="183" spans="2:130" ht="17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</row>
    <row r="184" spans="2:130" ht="17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</row>
    <row r="185" spans="2:130" ht="17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</row>
    <row r="186" spans="2:130" ht="17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</row>
    <row r="187" spans="2:130" ht="17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</row>
    <row r="188" spans="2:130" ht="17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</row>
    <row r="189" spans="2:130" ht="17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</row>
    <row r="190" spans="2:130" ht="17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</row>
    <row r="191" spans="2:130" ht="17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</row>
    <row r="192" spans="2:130" ht="17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</row>
    <row r="193" spans="2:130" ht="17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</row>
    <row r="194" spans="2:130" ht="17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</row>
    <row r="195" spans="2:130" ht="17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</row>
    <row r="196" spans="2:130" ht="17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</row>
    <row r="197" spans="2:130" ht="17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</row>
    <row r="198" spans="2:130" ht="17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</row>
    <row r="199" spans="2:130" ht="17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</row>
    <row r="200" spans="2:130" ht="17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</row>
    <row r="201" spans="2:130" ht="17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</row>
    <row r="202" spans="2:130" ht="17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</row>
    <row r="203" spans="2:130" ht="17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</row>
    <row r="204" spans="2:130" ht="17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</row>
    <row r="205" spans="2:130" ht="17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</row>
    <row r="206" spans="2:130" ht="17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</row>
    <row r="207" spans="2:130" ht="17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</row>
    <row r="208" spans="2:130" ht="17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</row>
    <row r="209" spans="2:130" ht="17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</row>
    <row r="210" spans="2:130" ht="17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</row>
    <row r="211" spans="2:130" ht="17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</row>
    <row r="212" spans="2:130" ht="17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</row>
    <row r="213" spans="2:130" ht="17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</row>
    <row r="214" spans="2:130" ht="17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</row>
    <row r="215" spans="2:130" ht="17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</row>
    <row r="216" spans="2:130" ht="17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</row>
    <row r="217" spans="2:130" ht="17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</row>
    <row r="218" spans="2:130" ht="17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</row>
    <row r="219" spans="2:130" ht="17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</row>
    <row r="220" spans="2:130" ht="17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</row>
    <row r="221" spans="2:130" ht="17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</row>
    <row r="222" spans="2:130" ht="17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</row>
    <row r="223" spans="2:130" ht="17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</row>
    <row r="224" spans="2:130" ht="17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</row>
    <row r="225" spans="2:130" ht="17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</row>
    <row r="226" spans="2:130" ht="17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</row>
    <row r="227" spans="2:130" ht="17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</row>
    <row r="228" spans="2:130" ht="17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</row>
    <row r="229" spans="2:130" ht="17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</row>
    <row r="230" spans="2:130" ht="17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</row>
    <row r="231" spans="2:130" ht="17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</row>
    <row r="232" spans="2:130" ht="17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</row>
    <row r="233" spans="2:130" ht="17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</row>
    <row r="234" spans="2:130" ht="17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</row>
    <row r="235" spans="2:130" ht="17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</row>
    <row r="236" spans="2:130" ht="17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</row>
    <row r="237" spans="2:130" ht="17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</row>
    <row r="238" spans="2:130" ht="17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</row>
    <row r="239" spans="2:130" ht="17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</row>
    <row r="240" spans="2:130" ht="17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</row>
    <row r="241" spans="2:130" ht="17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</row>
    <row r="242" spans="2:130" ht="17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</row>
    <row r="243" spans="2:130" ht="17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</row>
    <row r="244" spans="2:130" ht="17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</row>
    <row r="245" spans="2:130" ht="17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</row>
    <row r="246" spans="2:130" ht="17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</row>
    <row r="247" spans="2:130" ht="17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</row>
    <row r="248" spans="2:130" ht="17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</row>
    <row r="249" spans="2:130" ht="17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</row>
    <row r="250" spans="2:130" ht="17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</row>
    <row r="251" spans="2:130" ht="17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</row>
    <row r="252" spans="2:130" ht="17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</row>
    <row r="253" spans="2:130" ht="17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</row>
    <row r="254" spans="2:130" ht="17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</row>
    <row r="255" spans="2:130" ht="17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</row>
    <row r="256" spans="2:130" ht="17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</row>
    <row r="257" spans="2:130" ht="17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</row>
    <row r="258" spans="2:130" ht="17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</row>
    <row r="259" spans="2:130" ht="17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</row>
    <row r="260" spans="2:130" ht="17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</row>
    <row r="261" spans="2:130" ht="17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</row>
    <row r="262" spans="2:130" ht="17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</row>
    <row r="263" spans="2:130" ht="17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</row>
    <row r="264" spans="2:130" ht="17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</row>
    <row r="265" spans="2:130" ht="17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</row>
    <row r="266" spans="2:130" ht="17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</row>
    <row r="267" spans="2:130" ht="17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</row>
    <row r="268" spans="2:130" ht="17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</row>
    <row r="269" spans="2:130" ht="17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</row>
    <row r="270" spans="2:130" ht="17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</row>
    <row r="271" spans="2:130" ht="17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</row>
    <row r="272" spans="2:130" ht="17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</row>
    <row r="273" spans="2:130" ht="17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</row>
    <row r="274" spans="2:130" ht="17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</row>
    <row r="275" spans="2:130" ht="17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</row>
    <row r="276" spans="2:130" ht="17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</row>
    <row r="277" spans="2:130" ht="17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</row>
    <row r="278" spans="2:130" ht="17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</row>
    <row r="279" spans="2:130" ht="17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</row>
    <row r="280" spans="2:130" ht="17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</row>
    <row r="281" spans="2:130" ht="17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</row>
    <row r="282" spans="2:130" ht="17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</row>
    <row r="283" spans="2:130" ht="17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</row>
    <row r="284" spans="2:130" ht="17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</row>
    <row r="285" spans="2:130" ht="17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</row>
    <row r="286" spans="2:130" ht="17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</row>
    <row r="287" spans="2:130" ht="17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</row>
    <row r="288" spans="2:130" ht="17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</row>
    <row r="289" spans="2:130" ht="17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</row>
    <row r="290" spans="2:130" ht="17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</row>
    <row r="291" spans="2:130" ht="17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</row>
    <row r="292" spans="2:130" ht="17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</row>
    <row r="293" spans="2:130" ht="17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</row>
    <row r="294" spans="2:130" ht="17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</row>
    <row r="295" spans="2:130" ht="17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</row>
    <row r="296" spans="2:130" ht="17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</row>
    <row r="297" spans="2:130" ht="17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</row>
    <row r="298" spans="2:130" ht="17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</row>
    <row r="299" spans="2:130" ht="17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</row>
    <row r="300" spans="2:130" ht="17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</row>
    <row r="301" spans="2:130" ht="17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</row>
    <row r="302" spans="2:130" ht="17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</row>
    <row r="303" spans="2:130" ht="17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</row>
    <row r="304" spans="2:130" ht="17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</row>
    <row r="305" spans="2:130" ht="17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</row>
    <row r="306" spans="2:130" ht="17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</row>
    <row r="307" spans="2:130" ht="17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</row>
    <row r="308" spans="2:130" ht="17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</row>
    <row r="309" spans="2:130" ht="17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</row>
    <row r="310" spans="2:130" ht="17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</row>
    <row r="311" spans="2:130" ht="17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</row>
    <row r="312" spans="2:130" ht="17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</row>
    <row r="313" spans="2:130" ht="17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</row>
    <row r="314" spans="2:130" ht="17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</row>
    <row r="315" spans="2:130" ht="17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</row>
    <row r="316" spans="2:130" ht="17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</row>
    <row r="317" spans="2:130" ht="17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</row>
    <row r="318" spans="2:130" ht="17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</row>
    <row r="319" spans="2:130" ht="17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</row>
    <row r="320" spans="2:130" ht="17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</row>
    <row r="321" spans="2:130" ht="17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</row>
    <row r="322" spans="2:130" ht="17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</row>
    <row r="323" spans="2:130" ht="17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</row>
    <row r="324" spans="2:130" ht="17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</row>
    <row r="325" spans="2:130" ht="17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</row>
    <row r="326" spans="2:130" ht="17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</row>
    <row r="327" spans="2:130" ht="17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</row>
    <row r="328" spans="2:130" ht="17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</row>
    <row r="329" spans="2:130" ht="17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</row>
    <row r="330" spans="2:130" ht="17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</row>
    <row r="331" spans="2:130" ht="17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</row>
    <row r="332" spans="2:130" ht="17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</row>
    <row r="333" spans="2:130" ht="17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</row>
    <row r="334" spans="2:130" ht="17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</row>
    <row r="335" spans="2:130" ht="17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</row>
    <row r="336" spans="2:130" ht="17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</row>
    <row r="337" spans="2:130" ht="17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</row>
    <row r="338" spans="2:130" ht="17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</row>
    <row r="339" spans="2:130" ht="17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</row>
    <row r="340" spans="2:130" ht="17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</row>
    <row r="341" spans="2:130" ht="17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</row>
    <row r="342" spans="2:130" ht="17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</row>
    <row r="343" spans="2:130" ht="17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</row>
    <row r="344" spans="2:130" ht="17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</row>
    <row r="345" spans="2:130" ht="17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</row>
    <row r="346" spans="2:130" ht="17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</row>
    <row r="347" spans="2:130" ht="17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</row>
    <row r="348" spans="2:130" ht="17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</row>
    <row r="349" spans="2:130" ht="17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</row>
    <row r="350" spans="2:130" ht="17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</row>
    <row r="351" spans="2:130" ht="17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</row>
    <row r="352" spans="2:130" ht="17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</row>
    <row r="353" spans="2:130" ht="17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</row>
    <row r="354" spans="2:130" ht="17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</row>
    <row r="355" spans="2:130" ht="17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</row>
    <row r="356" spans="2:130" ht="17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</row>
    <row r="357" spans="2:130" ht="17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</row>
    <row r="358" spans="2:130" ht="17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</row>
    <row r="359" spans="2:130" ht="17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</row>
    <row r="360" spans="2:130" ht="17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</row>
    <row r="361" spans="2:130" ht="17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</row>
    <row r="362" spans="2:130" ht="17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</row>
    <row r="363" spans="2:130" ht="17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</row>
    <row r="364" spans="2:130" ht="17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</row>
    <row r="365" spans="2:130" ht="17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</row>
    <row r="366" spans="2:130" ht="17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</row>
    <row r="367" spans="2:130" ht="17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</row>
    <row r="368" spans="2:130" ht="17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</row>
    <row r="369" spans="2:130" ht="17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</row>
    <row r="370" spans="2:130" ht="17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</row>
    <row r="371" spans="2:130" ht="17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</row>
    <row r="372" spans="2:130" ht="17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</row>
    <row r="373" spans="2:130" ht="17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</row>
    <row r="374" spans="2:130" ht="17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</row>
    <row r="375" spans="2:130" ht="17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</row>
    <row r="376" spans="2:130" ht="17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</row>
    <row r="377" spans="2:130" ht="17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</row>
    <row r="378" spans="2:130" ht="17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</row>
    <row r="379" spans="2:130" ht="17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</row>
    <row r="380" spans="2:130" ht="17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</row>
    <row r="381" spans="2:130" ht="17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</row>
    <row r="382" spans="2:130" ht="17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</row>
    <row r="383" spans="2:130" ht="17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</row>
    <row r="384" spans="2:130" ht="17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</row>
    <row r="385" spans="2:130" ht="17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</row>
    <row r="386" spans="2:130" ht="17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</row>
    <row r="387" spans="2:130" ht="17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</row>
    <row r="388" spans="2:130" ht="17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</row>
    <row r="389" spans="2:130" ht="17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</row>
    <row r="390" spans="2:130" ht="17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</row>
    <row r="391" spans="2:130" ht="17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</row>
    <row r="392" spans="2:130" ht="17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</row>
    <row r="393" spans="2:130" ht="17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</row>
    <row r="394" spans="2:130" ht="17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</row>
    <row r="395" spans="2:130" ht="17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</row>
    <row r="396" spans="2:130" ht="17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</row>
    <row r="397" spans="2:130" ht="17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</row>
    <row r="398" spans="2:130" ht="17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</row>
    <row r="399" spans="2:130" ht="17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</row>
    <row r="400" spans="2:130" ht="17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</row>
    <row r="401" spans="2:130" ht="17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</row>
    <row r="402" spans="2:130" ht="17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</row>
    <row r="403" spans="2:130" ht="17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</row>
    <row r="404" spans="2:130" ht="17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</row>
    <row r="405" spans="2:130" ht="17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</row>
    <row r="406" spans="2:130" ht="17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</row>
    <row r="407" spans="2:130" ht="17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</row>
    <row r="408" spans="2:130" ht="17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</row>
    <row r="409" spans="2:130" ht="17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</row>
    <row r="410" spans="2:130" ht="17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</row>
    <row r="411" spans="2:130" ht="17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</row>
    <row r="412" spans="2:130" ht="17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</row>
    <row r="413" spans="2:130" ht="17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</row>
    <row r="414" spans="2:130" ht="17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</row>
    <row r="415" spans="2:130" ht="17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</row>
    <row r="416" spans="2:130" ht="17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</row>
    <row r="417" spans="2:130" ht="17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</row>
    <row r="418" spans="2:130" ht="17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</row>
    <row r="419" spans="2:130" ht="17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</row>
    <row r="420" spans="2:130" ht="17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</row>
    <row r="421" spans="2:130" ht="17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</row>
    <row r="422" spans="2:130" ht="17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</row>
    <row r="423" spans="2:130" ht="17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</row>
    <row r="424" spans="2:130" ht="17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</row>
    <row r="425" spans="2:130" ht="17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</row>
    <row r="426" spans="2:130" ht="17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</row>
    <row r="427" spans="2:130" ht="17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</row>
    <row r="428" spans="2:130" ht="17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</row>
    <row r="429" spans="2:130" ht="17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</row>
    <row r="430" spans="2:130" ht="17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</row>
    <row r="431" spans="2:130" ht="17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</row>
    <row r="432" spans="2:130" ht="17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</row>
    <row r="433" spans="2:130" ht="17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</row>
    <row r="434" spans="2:130" ht="17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</row>
    <row r="435" spans="2:130" ht="17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</row>
    <row r="436" spans="2:130" ht="17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</row>
    <row r="437" spans="2:130" ht="17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</row>
    <row r="438" spans="2:130" ht="17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</row>
    <row r="439" spans="2:130" ht="17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</row>
    <row r="440" spans="2:130" ht="17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</row>
    <row r="441" spans="2:130" ht="17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</row>
    <row r="442" spans="2:130" ht="17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</row>
    <row r="443" spans="2:130" ht="17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</row>
    <row r="444" spans="2:130" ht="17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</row>
    <row r="445" spans="2:130" ht="17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</row>
    <row r="446" spans="2:130" ht="17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</row>
    <row r="447" spans="2:130" ht="17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</row>
    <row r="448" spans="2:130" ht="17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</row>
    <row r="449" spans="2:130" ht="17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</row>
    <row r="450" spans="2:130" ht="17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</row>
    <row r="451" spans="2:130" ht="17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</row>
    <row r="452" spans="2:130" ht="17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</row>
    <row r="453" spans="2:130" ht="17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</row>
    <row r="454" spans="2:130" ht="17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</row>
    <row r="455" spans="2:130" ht="17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</row>
    <row r="456" spans="2:130" ht="17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</row>
    <row r="457" spans="2:130" ht="17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</row>
    <row r="458" spans="2:130" ht="17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</row>
    <row r="459" spans="2:130" ht="17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</row>
    <row r="460" spans="2:130" ht="17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</row>
    <row r="461" spans="2:130" ht="17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</row>
    <row r="462" spans="2:130" ht="17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</row>
    <row r="463" spans="2:130" ht="17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</row>
    <row r="464" spans="2:130" ht="17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</row>
    <row r="465" spans="2:130" ht="17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</row>
    <row r="466" spans="2:130" ht="17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</row>
    <row r="467" spans="2:130" ht="17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</row>
    <row r="468" spans="2:130" ht="17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</row>
    <row r="469" spans="2:130" ht="17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</row>
    <row r="470" spans="2:130" ht="17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</row>
    <row r="471" spans="2:130" ht="17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</row>
    <row r="472" spans="2:130" ht="17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</row>
    <row r="473" spans="2:130" ht="17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</row>
    <row r="474" spans="2:130" ht="17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</row>
    <row r="475" spans="2:130" ht="17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</row>
    <row r="476" spans="2:130" ht="17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</row>
    <row r="477" spans="2:130" ht="17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</row>
    <row r="478" spans="2:130" ht="17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</row>
    <row r="479" spans="2:130" ht="17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</row>
    <row r="480" spans="2:130" ht="17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</row>
    <row r="481" spans="2:130" ht="17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</row>
    <row r="482" spans="2:130" ht="17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</row>
    <row r="483" spans="2:130" ht="17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</row>
    <row r="484" spans="2:130" ht="17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</row>
    <row r="485" spans="2:130" ht="17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</row>
    <row r="486" spans="2:130" ht="17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</row>
    <row r="487" spans="2:130" ht="17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</row>
    <row r="488" spans="2:130" ht="17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</row>
    <row r="489" spans="2:130" ht="17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</row>
    <row r="490" spans="2:130" ht="17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</row>
    <row r="491" spans="2:130" ht="17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</row>
    <row r="492" spans="2:130" ht="17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</row>
    <row r="493" spans="2:130" ht="17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</row>
    <row r="494" spans="2:130" ht="17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</row>
    <row r="495" spans="2:130" ht="17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</row>
    <row r="496" spans="2:130" ht="17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</row>
    <row r="497" spans="2:130" ht="17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</row>
    <row r="498" spans="2:130" ht="17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</row>
    <row r="499" spans="2:130" ht="17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</row>
    <row r="500" spans="2:130" ht="17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</row>
    <row r="501" spans="2:130" ht="17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</row>
    <row r="502" spans="2:130" ht="17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</row>
    <row r="503" spans="2:130" ht="17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</row>
    <row r="504" spans="2:130" ht="17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</row>
    <row r="505" spans="2:130" ht="17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</row>
    <row r="506" spans="2:130" ht="17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</row>
    <row r="507" spans="2:130" ht="17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</row>
    <row r="508" spans="2:130" ht="17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</row>
    <row r="509" spans="2:130" ht="17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</row>
    <row r="510" spans="2:130" ht="17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</row>
    <row r="511" spans="2:130" ht="17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</row>
    <row r="512" spans="2:130" ht="17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</row>
    <row r="513" spans="2:130" ht="17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</row>
    <row r="514" spans="2:130" ht="17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</row>
    <row r="515" spans="2:130" ht="17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</row>
    <row r="516" spans="2:130" ht="17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</row>
    <row r="517" spans="2:130" ht="17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</row>
    <row r="518" spans="2:130" ht="17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</row>
    <row r="519" spans="2:130" ht="17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</row>
    <row r="520" spans="2:130" ht="17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</row>
    <row r="521" spans="2:130" ht="17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</row>
    <row r="522" spans="2:130" ht="17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</row>
    <row r="523" spans="2:130" ht="17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</row>
    <row r="524" spans="2:130" ht="17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</row>
    <row r="525" spans="2:130" ht="17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</row>
    <row r="526" spans="2:130" ht="17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</row>
    <row r="527" spans="2:130" ht="17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</row>
    <row r="528" spans="2:130" ht="17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</row>
    <row r="529" spans="2:130" ht="17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</row>
    <row r="530" spans="2:130" ht="17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</row>
    <row r="531" spans="2:130" ht="17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</row>
    <row r="532" spans="2:130" ht="17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</row>
    <row r="533" spans="2:130" ht="17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</row>
    <row r="534" spans="2:130" ht="17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</row>
    <row r="535" spans="2:130" ht="17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</row>
    <row r="536" spans="2:130" ht="17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</row>
    <row r="537" spans="2:130" ht="17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</row>
    <row r="538" spans="2:130" ht="17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</row>
    <row r="539" spans="2:130" ht="17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</row>
    <row r="540" spans="2:130" ht="17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</row>
    <row r="541" spans="2:130" ht="17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</row>
    <row r="542" spans="2:130" ht="17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</row>
    <row r="543" spans="2:130" ht="17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</row>
    <row r="544" spans="2:130" ht="17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</row>
    <row r="545" spans="2:130" ht="17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</row>
    <row r="546" spans="2:130" ht="17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</row>
    <row r="547" spans="2:130" ht="17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</row>
    <row r="548" spans="2:130" ht="17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</row>
    <row r="549" spans="2:130" ht="17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</row>
    <row r="550" spans="2:130" ht="17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</row>
    <row r="551" spans="2:130" ht="17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</row>
    <row r="552" spans="2:130" ht="17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</row>
    <row r="553" spans="2:130" ht="17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</row>
    <row r="554" spans="2:130" ht="17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</row>
    <row r="555" spans="2:130" ht="17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</row>
    <row r="556" spans="2:130" ht="17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</row>
    <row r="557" spans="2:130" ht="17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</row>
    <row r="558" spans="2:130" ht="17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</row>
    <row r="559" spans="2:130" ht="17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</row>
    <row r="560" spans="2:130" ht="17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</row>
    <row r="561" spans="2:130" ht="17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</row>
    <row r="562" spans="2:130" ht="17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</row>
    <row r="563" spans="2:130" ht="17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</row>
    <row r="564" spans="2:130" ht="17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</row>
    <row r="565" spans="2:130" ht="17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</row>
    <row r="566" spans="2:130" ht="17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</row>
    <row r="567" spans="2:130" ht="17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</row>
    <row r="568" spans="2:130" ht="17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</row>
  </sheetData>
  <sheetProtection/>
  <protectedRanges>
    <protectedRange sqref="D10:D118" name="Range1"/>
    <protectedRange sqref="CZ10:CZ118" name="Range5_13"/>
    <protectedRange sqref="Z10:Z118" name="Range4_1_1"/>
  </protectedRanges>
  <mergeCells count="136">
    <mergeCell ref="CT3:CU3"/>
    <mergeCell ref="BW3:BX3"/>
    <mergeCell ref="CD3:CE3"/>
    <mergeCell ref="CT7:CT8"/>
    <mergeCell ref="CE7:CF7"/>
    <mergeCell ref="BK6:BN6"/>
    <mergeCell ref="CA5:CI5"/>
    <mergeCell ref="CD6:CF6"/>
    <mergeCell ref="BU6:BW6"/>
    <mergeCell ref="CG6:CJ6"/>
    <mergeCell ref="AA7:AB7"/>
    <mergeCell ref="AS7:AS8"/>
    <mergeCell ref="AY7:AY8"/>
    <mergeCell ref="AZ7:BA7"/>
    <mergeCell ref="AY6:BA6"/>
    <mergeCell ref="AV7:AV8"/>
    <mergeCell ref="AT7:AU7"/>
    <mergeCell ref="AM7:AO7"/>
    <mergeCell ref="AW7:AX7"/>
    <mergeCell ref="AP6:AR6"/>
    <mergeCell ref="DK5:DM6"/>
    <mergeCell ref="DX4:DZ6"/>
    <mergeCell ref="CN6:CP6"/>
    <mergeCell ref="DA4:DA8"/>
    <mergeCell ref="CU7:CV7"/>
    <mergeCell ref="DK7:DK8"/>
    <mergeCell ref="CR7:CS7"/>
    <mergeCell ref="CW5:CZ6"/>
    <mergeCell ref="DQ7:DQ8"/>
    <mergeCell ref="CQ7:CQ8"/>
    <mergeCell ref="CA6:CC6"/>
    <mergeCell ref="DR7:DS7"/>
    <mergeCell ref="CB7:CC7"/>
    <mergeCell ref="CA7:CA8"/>
    <mergeCell ref="CZ8:CZ9"/>
    <mergeCell ref="CG7:CG8"/>
    <mergeCell ref="DB7:DB8"/>
    <mergeCell ref="DC7:DD7"/>
    <mergeCell ref="DE6:DG6"/>
    <mergeCell ref="DE7:DE8"/>
    <mergeCell ref="DH7:DH8"/>
    <mergeCell ref="CJ7:CJ8"/>
    <mergeCell ref="DL7:DM7"/>
    <mergeCell ref="DI7:DJ7"/>
    <mergeCell ref="CL7:CM7"/>
    <mergeCell ref="CO7:CP7"/>
    <mergeCell ref="CX7:CZ7"/>
    <mergeCell ref="BR6:BT6"/>
    <mergeCell ref="BH7:BH8"/>
    <mergeCell ref="AS5:BG5"/>
    <mergeCell ref="BO7:BO8"/>
    <mergeCell ref="BK7:BK8"/>
    <mergeCell ref="BF7:BG7"/>
    <mergeCell ref="BK5:BZ5"/>
    <mergeCell ref="BB6:BD6"/>
    <mergeCell ref="AS6:AU6"/>
    <mergeCell ref="AE7:AG7"/>
    <mergeCell ref="BX7:BX8"/>
    <mergeCell ref="BL7:BN7"/>
    <mergeCell ref="BR7:BR8"/>
    <mergeCell ref="BE6:BG6"/>
    <mergeCell ref="BH5:BJ6"/>
    <mergeCell ref="BI7:BJ7"/>
    <mergeCell ref="BC7:BD7"/>
    <mergeCell ref="BX6:BZ6"/>
    <mergeCell ref="BB7:BB8"/>
    <mergeCell ref="D4:D8"/>
    <mergeCell ref="CQ5:CS6"/>
    <mergeCell ref="BO6:BQ6"/>
    <mergeCell ref="CD7:CD8"/>
    <mergeCell ref="CK5:CP5"/>
    <mergeCell ref="AH6:AK6"/>
    <mergeCell ref="BP7:BQ7"/>
    <mergeCell ref="CK6:CM6"/>
    <mergeCell ref="BY7:BZ7"/>
    <mergeCell ref="AQ7:AR7"/>
    <mergeCell ref="DY7:DZ7"/>
    <mergeCell ref="BS7:BT7"/>
    <mergeCell ref="BV7:BW7"/>
    <mergeCell ref="DW4:DW8"/>
    <mergeCell ref="DU7:DV7"/>
    <mergeCell ref="DX7:DX8"/>
    <mergeCell ref="DH6:DJ6"/>
    <mergeCell ref="DT7:DT8"/>
    <mergeCell ref="DE4:DV4"/>
    <mergeCell ref="CN7:CN8"/>
    <mergeCell ref="DE5:DJ5"/>
    <mergeCell ref="DO7:DP7"/>
    <mergeCell ref="DB4:DD6"/>
    <mergeCell ref="DT6:DV6"/>
    <mergeCell ref="CW7:CW8"/>
    <mergeCell ref="DQ6:DS6"/>
    <mergeCell ref="DN5:DV5"/>
    <mergeCell ref="DN7:DN8"/>
    <mergeCell ref="DF7:DG7"/>
    <mergeCell ref="DN6:DP6"/>
    <mergeCell ref="CT5:CV6"/>
    <mergeCell ref="J4:K6"/>
    <mergeCell ref="R7:R8"/>
    <mergeCell ref="BU7:BU8"/>
    <mergeCell ref="CK7:CK8"/>
    <mergeCell ref="CH7:CI7"/>
    <mergeCell ref="R4:CY4"/>
    <mergeCell ref="AV6:AX6"/>
    <mergeCell ref="BE7:BE8"/>
    <mergeCell ref="M7:M8"/>
    <mergeCell ref="Z6:AC6"/>
    <mergeCell ref="AH7:AH8"/>
    <mergeCell ref="AP7:AP8"/>
    <mergeCell ref="AI7:AK7"/>
    <mergeCell ref="L4:M6"/>
    <mergeCell ref="N4:Q6"/>
    <mergeCell ref="AD6:AG6"/>
    <mergeCell ref="R5:AR5"/>
    <mergeCell ref="AL6:AO6"/>
    <mergeCell ref="AD7:AD8"/>
    <mergeCell ref="F1:R1"/>
    <mergeCell ref="C2:R2"/>
    <mergeCell ref="G7:I7"/>
    <mergeCell ref="V6:Y6"/>
    <mergeCell ref="V3:X3"/>
    <mergeCell ref="N7:N8"/>
    <mergeCell ref="E4:E8"/>
    <mergeCell ref="R6:U6"/>
    <mergeCell ref="F4:I6"/>
    <mergeCell ref="S7:U7"/>
    <mergeCell ref="C4:C8"/>
    <mergeCell ref="B4:B8"/>
    <mergeCell ref="J7:J8"/>
    <mergeCell ref="L7:L8"/>
    <mergeCell ref="O7:Q7"/>
    <mergeCell ref="AL7:AL8"/>
    <mergeCell ref="W7:Y7"/>
    <mergeCell ref="V7:V8"/>
    <mergeCell ref="Z7:Z8"/>
    <mergeCell ref="F7:F8"/>
  </mergeCells>
  <printOptions/>
  <pageMargins left="0.15748031496062992" right="0.2362204724409449" top="0.15748031496062992" bottom="0.1968503937007874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2015-09-01T06:43:01Z</cp:lastPrinted>
  <dcterms:created xsi:type="dcterms:W3CDTF">2002-03-15T09:46:46Z</dcterms:created>
  <dcterms:modified xsi:type="dcterms:W3CDTF">2015-10-06T05:36:00Z</dcterms:modified>
  <cp:category/>
  <cp:version/>
  <cp:contentType/>
  <cp:contentStatus/>
</cp:coreProperties>
</file>