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  <sheet name="Caxser gorzarnakan" sheetId="3" r:id="rId3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<sst xmlns="http://schemas.openxmlformats.org/spreadsheetml/2006/main" count="556" uniqueCount="139">
  <si>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</si>
  <si>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</si>
  <si>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</si>
  <si>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</si>
  <si>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</si>
  <si>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</si>
  <si>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</si>
  <si>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</si>
  <si>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</si>
  <si>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</si>
  <si>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</si>
  <si>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</si>
  <si>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</si>
  <si>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</si>
  <si>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</si>
  <si>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</si>
  <si>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</si>
  <si>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</si>
  <si>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</si>
  <si>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</si>
  <si>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</si>
  <si>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</si>
  <si>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</si>
  <si>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</si>
  <si>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</si>
  <si>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</si>
  <si>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</si>
  <si>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</si>
  <si>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</si>
  <si>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</si>
  <si>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</si>
  <si>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</si>
  <si>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</si>
  <si>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</si>
  <si>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</si>
  <si>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</si>
  <si>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</si>
  <si>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</si>
  <si>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</si>
  <si>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</si>
  <si>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</si>
  <si>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</si>
  <si>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</si>
  <si>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</si>
  <si>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</si>
  <si>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</si>
  <si>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</si>
  <si>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</si>
  <si>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</si>
  <si>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</si>
  <si>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</si>
  <si>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</si>
  <si>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</si>
  <si>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</si>
  <si>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</si>
  <si>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</si>
  <si>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</si>
  <si>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</si>
  <si>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</si>
  <si>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</si>
  <si>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</si>
  <si>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</si>
  <si>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</si>
  <si>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</si>
  <si>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</si>
  <si>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</si>
  <si>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</si>
  <si>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</si>
  <si>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</si>
  <si>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</si>
  <si>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</si>
  <si>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</si>
  <si>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</si>
  <si>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</si>
  <si>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</si>
  <si>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</si>
  <si>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</si>
  <si>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</si>
  <si>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</si>
  <si>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</si>
  <si>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</si>
  <si>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</si>
  <si>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</si>
  <si>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</si>
  <si>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</si>
  <si>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</si>
  <si>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</si>
  <si>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</si>
  <si>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</si>
  <si>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</si>
  <si>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</si>
  <si>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</si>
  <si>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 ՀԱՇՎԵՏՎՈՒԹՅՈՒՆ     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</si>
  <si>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</si>
  <si>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</si>
  <si>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</si>
  <si>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</si>
  <si>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</si>
  <si>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</si>
  <si>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</si>
  <si>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</si>
  <si>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</si>
  <si>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</si>
  <si>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</si>
  <si>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</si>
  <si>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</si>
  <si>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</si>
  <si>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</si>
  <si>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</si>
  <si>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</si>
  <si>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</si>
  <si>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</si>
  <si>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</si>
  <si>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</si>
  <si>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</si>
  <si>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</si>
  <si>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</si>
  <si>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</si>
  <si>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</si>
  <si>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</si>
  <si>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</si>
  <si>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</si>
  <si>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</si>
  <si>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</si>
  <si>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</si>
  <si>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</si>
  <si>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</si>
  <si>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</si>
  <si>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Տաթև</t>
  </si>
  <si>
    <t>Տեղ</t>
  </si>
  <si>
    <t>Գորայք</t>
  </si>
  <si>
    <t>Ընդամենը</t>
  </si>
  <si>
    <t>Կապան</t>
  </si>
  <si>
    <t>Քաջարան</t>
  </si>
  <si>
    <t>Գորիս</t>
  </si>
  <si>
    <t>Սիսիան</t>
  </si>
  <si>
    <t>Մեղրի</t>
  </si>
  <si>
    <t>ՀՀ  ՍՅՈՒՆԻՔԻ ՄԱՐԶԻ   ՀԱՄԱՅՆՔՆԵՐԻ   ԲՅՈՒՋԵՆԵՐԻ  ծԱԽՍԵՐԻ  ՎԵՐԱԲԵՐՅԱԼ 
(Բյուջետային  ծախսերը ըստ գործառական դասակարգման) 2020թ.  9 ամիս (հազար դրամ)</t>
  </si>
  <si>
    <t xml:space="preserve"> ՀՀ  ՍՅՈՒՆԻՔԻ ՄԱՐԶԻ   ՀԱՄԱՅՆՔՆԵՐԻ   ԲՅՈՒՋԵՆԵՐԻ  ծԱԽՍԵՐԻ  ՎԵՐԱԲԵՐՅԱԼ 
(Բյուջետային  ծախսերը ըստ տնտեսագիտական դասակարգման) 2020թ. 9 ամիս (հազար դրամ)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</si>
</sst>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#,##0.000"/>
    <numFmt numFmtId="217" formatCode="#,##0.0000"/>
    <numFmt numFmtId="218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15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15" fontId="3" fillId="0" borderId="10" xfId="0" applyNumberFormat="1" applyFont="1" applyBorder="1" applyAlignment="1">
      <alignment horizontal="right" vertical="center" wrapText="1"/>
    </xf>
    <xf numFmtId="204" fontId="3" fillId="0" borderId="10" xfId="0" applyNumberFormat="1" applyFont="1" applyBorder="1" applyAlignment="1">
      <alignment horizontal="right" vertical="center" wrapText="1"/>
    </xf>
    <xf numFmtId="20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15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15" fontId="8" fillId="0" borderId="10" xfId="0" applyNumberFormat="1" applyFont="1" applyBorder="1" applyAlignment="1">
      <alignment/>
    </xf>
    <xf numFmtId="204" fontId="3" fillId="0" borderId="10" xfId="0" applyNumberFormat="1" applyFont="1" applyBorder="1" applyAlignment="1">
      <alignment vertical="center" wrapText="1"/>
    </xf>
    <xf numFmtId="204" fontId="3" fillId="38" borderId="10" xfId="0" applyNumberFormat="1" applyFont="1" applyFill="1" applyBorder="1" applyAlignment="1">
      <alignment horizontal="right" vertical="center" wrapText="1"/>
    </xf>
    <xf numFmtId="204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15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204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3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1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215" fontId="20" fillId="0" borderId="10" xfId="57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42" borderId="10" xfId="0" applyFont="1" applyFill="1" applyBorder="1" applyAlignment="1" applyProtection="1">
      <alignment horizontal="center"/>
      <protection locked="0"/>
    </xf>
    <xf numFmtId="3" fontId="20" fillId="43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2" borderId="10" xfId="0" applyNumberFormat="1" applyFont="1" applyFill="1" applyBorder="1" applyAlignment="1" applyProtection="1">
      <alignment horizontal="left" vertical="center"/>
      <protection locked="0"/>
    </xf>
    <xf numFmtId="3" fontId="21" fillId="43" borderId="10" xfId="0" applyNumberFormat="1" applyFont="1" applyFill="1" applyBorder="1" applyAlignment="1" applyProtection="1">
      <alignment horizontal="left" vertical="center"/>
      <protection locked="0"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4" borderId="10" xfId="0" applyNumberFormat="1" applyFont="1" applyFill="1" applyBorder="1" applyAlignment="1" applyProtection="1">
      <alignment horizontal="center" vertical="center" wrapText="1"/>
      <protection/>
    </xf>
    <xf numFmtId="4" fontId="20" fillId="45" borderId="16" xfId="0" applyNumberFormat="1" applyFont="1" applyFill="1" applyBorder="1" applyAlignment="1" applyProtection="1">
      <alignment horizontal="center" vertical="center" wrapText="1"/>
      <protection/>
    </xf>
    <xf numFmtId="4" fontId="20" fillId="45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3" fillId="44" borderId="17" xfId="0" applyFont="1" applyFill="1" applyBorder="1" applyAlignment="1" applyProtection="1">
      <alignment horizontal="left" vertical="center" wrapText="1"/>
      <protection/>
    </xf>
    <xf numFmtId="0" fontId="3" fillId="44" borderId="13" xfId="0" applyFont="1" applyFill="1" applyBorder="1" applyAlignment="1" applyProtection="1">
      <alignment horizontal="left" vertical="center" wrapText="1"/>
      <protection/>
    </xf>
    <xf numFmtId="0" fontId="3" fillId="44" borderId="18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1" borderId="21" xfId="0" applyNumberFormat="1" applyFont="1" applyFill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0" fontId="21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41" borderId="19" xfId="0" applyNumberFormat="1" applyFont="1" applyFill="1" applyBorder="1" applyAlignment="1" applyProtection="1">
      <alignment horizontal="center" vertical="center" wrapText="1"/>
      <protection/>
    </xf>
    <xf numFmtId="0" fontId="21" fillId="41" borderId="12" xfId="0" applyNumberFormat="1" applyFont="1" applyFill="1" applyBorder="1" applyAlignment="1" applyProtection="1">
      <alignment horizontal="center" vertical="center" wrapText="1"/>
      <protection/>
    </xf>
    <xf numFmtId="0" fontId="21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44" borderId="17" xfId="0" applyFont="1" applyFill="1" applyBorder="1" applyAlignment="1" applyProtection="1">
      <alignment horizontal="left" vertical="center" wrapText="1"/>
      <protection/>
    </xf>
    <xf numFmtId="0" fontId="21" fillId="44" borderId="13" xfId="0" applyFont="1" applyFill="1" applyBorder="1" applyAlignment="1" applyProtection="1">
      <alignment horizontal="left" vertical="center" wrapText="1"/>
      <protection/>
    </xf>
    <xf numFmtId="0" fontId="21" fillId="44" borderId="18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4" xfId="0" applyNumberFormat="1" applyFont="1" applyFill="1" applyBorder="1" applyAlignment="1" applyProtection="1">
      <alignment horizontal="center" vertical="center" wrapText="1"/>
      <protection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37" borderId="16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zoomScalePageLayoutView="0" workbookViewId="0" topLeftCell="A1">
      <selection activeCell="D27" sqref="D27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0.19921875" style="40" customWidth="1"/>
    <col min="10" max="10" width="9.69921875" style="40" customWidth="1"/>
    <col min="11" max="11" width="8.8984375" style="40" hidden="1" customWidth="1"/>
    <col min="12" max="12" width="5.69921875" style="40" hidden="1" customWidth="1"/>
    <col min="13" max="13" width="10" style="40" customWidth="1"/>
    <col min="14" max="14" width="10.09765625" style="40" customWidth="1"/>
    <col min="15" max="16" width="10" style="40" customWidth="1"/>
    <col min="17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1.5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2" width="9.69921875" style="40" customWidth="1"/>
    <col min="43" max="43" width="11.69921875" style="40" customWidth="1"/>
    <col min="44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8.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77" t="s">
        <v>92</v>
      </c>
      <c r="B1" s="77"/>
      <c r="C1" s="77"/>
      <c r="D1" s="77"/>
      <c r="E1" s="77"/>
      <c r="F1" s="77"/>
      <c r="G1" s="77"/>
      <c r="H1" s="77"/>
      <c r="I1" s="77"/>
      <c r="J1" s="77"/>
      <c r="K1" s="46"/>
      <c r="L1" s="46"/>
      <c r="M1" s="4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77" t="s">
        <v>138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100" t="s">
        <v>60</v>
      </c>
      <c r="B3" s="78" t="s">
        <v>59</v>
      </c>
      <c r="C3" s="101" t="s">
        <v>67</v>
      </c>
      <c r="D3" s="102"/>
      <c r="E3" s="102"/>
      <c r="F3" s="102"/>
      <c r="G3" s="102"/>
      <c r="H3" s="103"/>
      <c r="I3" s="117" t="s">
        <v>66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9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</row>
    <row r="4" spans="1:66" s="43" customFormat="1" ht="25.5" customHeight="1">
      <c r="A4" s="100"/>
      <c r="B4" s="78"/>
      <c r="C4" s="104"/>
      <c r="D4" s="105"/>
      <c r="E4" s="105"/>
      <c r="F4" s="105"/>
      <c r="G4" s="105"/>
      <c r="H4" s="106"/>
      <c r="I4" s="82" t="s">
        <v>70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4"/>
      <c r="BC4" s="108" t="s">
        <v>71</v>
      </c>
      <c r="BD4" s="109"/>
      <c r="BE4" s="109"/>
      <c r="BF4" s="109"/>
      <c r="BG4" s="109"/>
      <c r="BH4" s="109"/>
      <c r="BI4" s="87" t="s">
        <v>72</v>
      </c>
      <c r="BJ4" s="87"/>
      <c r="BK4" s="87"/>
      <c r="BL4" s="87"/>
      <c r="BM4" s="87"/>
      <c r="BN4" s="87"/>
    </row>
    <row r="5" spans="1:66" s="43" customFormat="1" ht="0.75" customHeight="1" hidden="1">
      <c r="A5" s="100"/>
      <c r="B5" s="78"/>
      <c r="C5" s="104"/>
      <c r="D5" s="105"/>
      <c r="E5" s="105"/>
      <c r="F5" s="105"/>
      <c r="G5" s="105"/>
      <c r="H5" s="106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  <c r="BC5" s="93"/>
      <c r="BD5" s="94"/>
      <c r="BE5" s="94"/>
      <c r="BF5" s="94"/>
      <c r="BG5" s="87" t="s">
        <v>82</v>
      </c>
      <c r="BH5" s="87"/>
      <c r="BI5" s="87" t="s">
        <v>86</v>
      </c>
      <c r="BJ5" s="87"/>
      <c r="BK5" s="87" t="s">
        <v>83</v>
      </c>
      <c r="BL5" s="87"/>
      <c r="BM5" s="87"/>
      <c r="BN5" s="87"/>
    </row>
    <row r="6" spans="1:66" s="43" customFormat="1" ht="52.5" customHeight="1">
      <c r="A6" s="100"/>
      <c r="B6" s="78"/>
      <c r="C6" s="104"/>
      <c r="D6" s="105"/>
      <c r="E6" s="105"/>
      <c r="F6" s="105"/>
      <c r="G6" s="105"/>
      <c r="H6" s="106"/>
      <c r="I6" s="87" t="s">
        <v>58</v>
      </c>
      <c r="J6" s="87"/>
      <c r="K6" s="87"/>
      <c r="L6" s="87"/>
      <c r="M6" s="113" t="s">
        <v>73</v>
      </c>
      <c r="N6" s="114"/>
      <c r="O6" s="121" t="s">
        <v>49</v>
      </c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3"/>
      <c r="AE6" s="88" t="s">
        <v>68</v>
      </c>
      <c r="AF6" s="89"/>
      <c r="AG6" s="88" t="s">
        <v>88</v>
      </c>
      <c r="AH6" s="89"/>
      <c r="AI6" s="85" t="s">
        <v>55</v>
      </c>
      <c r="AJ6" s="86"/>
      <c r="AK6" s="124" t="s">
        <v>77</v>
      </c>
      <c r="AL6" s="78"/>
      <c r="AM6" s="85" t="s">
        <v>55</v>
      </c>
      <c r="AN6" s="86"/>
      <c r="AO6" s="128" t="s">
        <v>78</v>
      </c>
      <c r="AP6" s="128"/>
      <c r="AQ6" s="85" t="s">
        <v>127</v>
      </c>
      <c r="AR6" s="92"/>
      <c r="AS6" s="92"/>
      <c r="AT6" s="92"/>
      <c r="AU6" s="92"/>
      <c r="AV6" s="86"/>
      <c r="AW6" s="85" t="s">
        <v>79</v>
      </c>
      <c r="AX6" s="92"/>
      <c r="AY6" s="92"/>
      <c r="AZ6" s="92"/>
      <c r="BA6" s="92"/>
      <c r="BB6" s="86"/>
      <c r="BC6" s="96" t="s">
        <v>80</v>
      </c>
      <c r="BD6" s="97"/>
      <c r="BE6" s="96" t="s">
        <v>81</v>
      </c>
      <c r="BF6" s="97"/>
      <c r="BG6" s="87"/>
      <c r="BH6" s="87"/>
      <c r="BI6" s="87"/>
      <c r="BJ6" s="87"/>
      <c r="BK6" s="87"/>
      <c r="BL6" s="87"/>
      <c r="BM6" s="87"/>
      <c r="BN6" s="87"/>
    </row>
    <row r="7" spans="1:66" s="43" customFormat="1" ht="140.25" customHeight="1">
      <c r="A7" s="100"/>
      <c r="B7" s="78"/>
      <c r="C7" s="81" t="s">
        <v>65</v>
      </c>
      <c r="D7" s="81"/>
      <c r="E7" s="107" t="s">
        <v>63</v>
      </c>
      <c r="F7" s="107"/>
      <c r="G7" s="112" t="s">
        <v>64</v>
      </c>
      <c r="H7" s="112"/>
      <c r="I7" s="78" t="s">
        <v>69</v>
      </c>
      <c r="J7" s="78"/>
      <c r="K7" s="79" t="s">
        <v>74</v>
      </c>
      <c r="L7" s="80"/>
      <c r="M7" s="115"/>
      <c r="N7" s="116"/>
      <c r="O7" s="85" t="s">
        <v>50</v>
      </c>
      <c r="P7" s="86"/>
      <c r="Q7" s="79" t="s">
        <v>87</v>
      </c>
      <c r="R7" s="80"/>
      <c r="S7" s="85" t="s">
        <v>51</v>
      </c>
      <c r="T7" s="86"/>
      <c r="U7" s="85" t="s">
        <v>52</v>
      </c>
      <c r="V7" s="86"/>
      <c r="W7" s="85" t="s">
        <v>53</v>
      </c>
      <c r="X7" s="86"/>
      <c r="Y7" s="75" t="s">
        <v>54</v>
      </c>
      <c r="Z7" s="76"/>
      <c r="AA7" s="85" t="s">
        <v>56</v>
      </c>
      <c r="AB7" s="86"/>
      <c r="AC7" s="85" t="s">
        <v>57</v>
      </c>
      <c r="AD7" s="86"/>
      <c r="AE7" s="90"/>
      <c r="AF7" s="91"/>
      <c r="AG7" s="90"/>
      <c r="AH7" s="91"/>
      <c r="AI7" s="79" t="s">
        <v>75</v>
      </c>
      <c r="AJ7" s="80"/>
      <c r="AK7" s="78"/>
      <c r="AL7" s="78"/>
      <c r="AM7" s="79" t="s">
        <v>76</v>
      </c>
      <c r="AN7" s="80"/>
      <c r="AO7" s="128"/>
      <c r="AP7" s="128"/>
      <c r="AQ7" s="81" t="s">
        <v>65</v>
      </c>
      <c r="AR7" s="81"/>
      <c r="AS7" s="81" t="s">
        <v>63</v>
      </c>
      <c r="AT7" s="81"/>
      <c r="AU7" s="81" t="s">
        <v>64</v>
      </c>
      <c r="AV7" s="81"/>
      <c r="AW7" s="81" t="s">
        <v>89</v>
      </c>
      <c r="AX7" s="81"/>
      <c r="AY7" s="126" t="s">
        <v>90</v>
      </c>
      <c r="AZ7" s="127"/>
      <c r="BA7" s="110" t="s">
        <v>91</v>
      </c>
      <c r="BB7" s="111"/>
      <c r="BC7" s="98"/>
      <c r="BD7" s="99"/>
      <c r="BE7" s="98"/>
      <c r="BF7" s="99"/>
      <c r="BG7" s="87"/>
      <c r="BH7" s="87"/>
      <c r="BI7" s="87"/>
      <c r="BJ7" s="87"/>
      <c r="BK7" s="87" t="s">
        <v>84</v>
      </c>
      <c r="BL7" s="87"/>
      <c r="BM7" s="125" t="s">
        <v>85</v>
      </c>
      <c r="BN7" s="125"/>
    </row>
    <row r="8" spans="1:66" s="43" customFormat="1" ht="39.75" customHeight="1">
      <c r="A8" s="100"/>
      <c r="B8" s="78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71">
        <v>1</v>
      </c>
      <c r="B10" s="73" t="s">
        <v>132</v>
      </c>
      <c r="C10" s="45">
        <f aca="true" t="shared" si="0" ref="C10:D17">E10+G10-BA10</f>
        <v>4746945.999999999</v>
      </c>
      <c r="D10" s="45">
        <f t="shared" si="0"/>
        <v>1499811.4363000002</v>
      </c>
      <c r="E10" s="45">
        <f aca="true" t="shared" si="1" ref="E10:F17">I10+K10+M10+AE10+AG10+AK10+AO10+AS10</f>
        <v>2451983.3</v>
      </c>
      <c r="F10" s="45">
        <f t="shared" si="1"/>
        <v>1345852.6415000001</v>
      </c>
      <c r="G10" s="45">
        <f aca="true" t="shared" si="2" ref="G10:H17">AY10+BC10+BE10+BG10+BI10+BK10+BM10</f>
        <v>2353379.0999999996</v>
      </c>
      <c r="H10" s="45">
        <f t="shared" si="2"/>
        <v>153958.7948</v>
      </c>
      <c r="I10" s="45">
        <v>342121.5</v>
      </c>
      <c r="J10" s="45">
        <v>232958.683</v>
      </c>
      <c r="K10" s="45">
        <v>0</v>
      </c>
      <c r="L10" s="45">
        <v>0</v>
      </c>
      <c r="M10" s="45">
        <v>225386.17</v>
      </c>
      <c r="N10" s="45">
        <v>94206.2925</v>
      </c>
      <c r="O10" s="45">
        <v>29200</v>
      </c>
      <c r="P10" s="45">
        <v>20457.028</v>
      </c>
      <c r="Q10" s="45">
        <v>825.5</v>
      </c>
      <c r="R10" s="45">
        <v>327.291</v>
      </c>
      <c r="S10" s="45">
        <v>2520</v>
      </c>
      <c r="T10" s="45">
        <v>1644.213</v>
      </c>
      <c r="U10" s="45">
        <v>3552</v>
      </c>
      <c r="V10" s="45">
        <v>556</v>
      </c>
      <c r="W10" s="45">
        <v>47250</v>
      </c>
      <c r="X10" s="45">
        <v>12394.4129</v>
      </c>
      <c r="Y10" s="45">
        <v>35334</v>
      </c>
      <c r="Z10" s="45">
        <v>9600.0229</v>
      </c>
      <c r="AA10" s="45">
        <v>62382.37</v>
      </c>
      <c r="AB10" s="45">
        <v>35874.9828</v>
      </c>
      <c r="AC10" s="45">
        <v>66506.3</v>
      </c>
      <c r="AD10" s="45">
        <v>16641.4048</v>
      </c>
      <c r="AE10" s="45">
        <v>0</v>
      </c>
      <c r="AF10" s="45">
        <v>0</v>
      </c>
      <c r="AG10" s="45">
        <v>1502511.7</v>
      </c>
      <c r="AH10" s="45">
        <v>933557.101</v>
      </c>
      <c r="AI10" s="45">
        <v>1499511.7</v>
      </c>
      <c r="AJ10" s="45">
        <v>930557.101</v>
      </c>
      <c r="AK10" s="45">
        <v>90802.63</v>
      </c>
      <c r="AL10" s="45">
        <v>54720.489</v>
      </c>
      <c r="AM10" s="45">
        <v>18420</v>
      </c>
      <c r="AN10" s="45">
        <v>8534.15</v>
      </c>
      <c r="AO10" s="45">
        <v>53600</v>
      </c>
      <c r="AP10" s="45">
        <v>28155.8</v>
      </c>
      <c r="AQ10" s="45">
        <f aca="true" t="shared" si="3" ref="AQ10:AR17">AS10+AU10-BA10</f>
        <v>179144.9</v>
      </c>
      <c r="AR10" s="45">
        <f t="shared" si="3"/>
        <v>2254.276</v>
      </c>
      <c r="AS10" s="45">
        <v>237561.3</v>
      </c>
      <c r="AT10" s="45">
        <v>2254.276</v>
      </c>
      <c r="AU10" s="45">
        <v>0</v>
      </c>
      <c r="AV10" s="45">
        <v>0</v>
      </c>
      <c r="AW10" s="45">
        <v>233561.3</v>
      </c>
      <c r="AX10" s="45">
        <v>0</v>
      </c>
      <c r="AY10" s="45">
        <v>0</v>
      </c>
      <c r="AZ10" s="45">
        <v>0</v>
      </c>
      <c r="BA10" s="45">
        <v>58416.4</v>
      </c>
      <c r="BB10" s="45">
        <v>0</v>
      </c>
      <c r="BC10" s="45">
        <v>2143454.3</v>
      </c>
      <c r="BD10" s="45">
        <v>58238.6238</v>
      </c>
      <c r="BE10" s="45">
        <v>242444.8</v>
      </c>
      <c r="BF10" s="45">
        <v>145735.962</v>
      </c>
      <c r="BG10" s="45">
        <v>0</v>
      </c>
      <c r="BH10" s="45">
        <v>0</v>
      </c>
      <c r="BI10" s="45">
        <v>-6800</v>
      </c>
      <c r="BJ10" s="45">
        <v>-3899.815</v>
      </c>
      <c r="BK10" s="45">
        <v>-25720</v>
      </c>
      <c r="BL10" s="45">
        <v>-46115.976</v>
      </c>
      <c r="BM10" s="45">
        <v>0</v>
      </c>
      <c r="BN10" s="45">
        <v>0</v>
      </c>
    </row>
    <row r="11" spans="1:66" s="41" customFormat="1" ht="18" customHeight="1">
      <c r="A11" s="70">
        <v>2</v>
      </c>
      <c r="B11" s="73" t="s">
        <v>133</v>
      </c>
      <c r="C11" s="45">
        <f t="shared" si="0"/>
        <v>1226906.4903</v>
      </c>
      <c r="D11" s="45">
        <f t="shared" si="0"/>
        <v>440920.49160000007</v>
      </c>
      <c r="E11" s="45">
        <f t="shared" si="1"/>
        <v>641936</v>
      </c>
      <c r="F11" s="45">
        <f t="shared" si="1"/>
        <v>333791.78660000005</v>
      </c>
      <c r="G11" s="45">
        <f t="shared" si="2"/>
        <v>674970.4903</v>
      </c>
      <c r="H11" s="45">
        <f t="shared" si="2"/>
        <v>108878.705</v>
      </c>
      <c r="I11" s="45">
        <v>173338.2</v>
      </c>
      <c r="J11" s="45">
        <v>100879.164</v>
      </c>
      <c r="K11" s="45">
        <v>0</v>
      </c>
      <c r="L11" s="45">
        <v>0</v>
      </c>
      <c r="M11" s="45">
        <v>180808.8</v>
      </c>
      <c r="N11" s="45">
        <v>117064.0176</v>
      </c>
      <c r="O11" s="45">
        <v>15436</v>
      </c>
      <c r="P11" s="45">
        <v>8785.397</v>
      </c>
      <c r="Q11" s="45">
        <v>81540.2</v>
      </c>
      <c r="R11" s="45">
        <v>56436.9422</v>
      </c>
      <c r="S11" s="45">
        <v>2860</v>
      </c>
      <c r="T11" s="45">
        <v>1722.5831</v>
      </c>
      <c r="U11" s="45">
        <v>2100</v>
      </c>
      <c r="V11" s="45">
        <v>818.3</v>
      </c>
      <c r="W11" s="45">
        <v>43668</v>
      </c>
      <c r="X11" s="45">
        <v>29919.9503</v>
      </c>
      <c r="Y11" s="45">
        <v>38818</v>
      </c>
      <c r="Z11" s="45">
        <v>27577.1078</v>
      </c>
      <c r="AA11" s="45">
        <v>1600</v>
      </c>
      <c r="AB11" s="45">
        <v>678.42</v>
      </c>
      <c r="AC11" s="45">
        <v>31784.6</v>
      </c>
      <c r="AD11" s="45">
        <v>18410.46</v>
      </c>
      <c r="AE11" s="45">
        <v>0</v>
      </c>
      <c r="AF11" s="45">
        <v>0</v>
      </c>
      <c r="AG11" s="45">
        <v>183695</v>
      </c>
      <c r="AH11" s="45">
        <v>107857.231</v>
      </c>
      <c r="AI11" s="45">
        <v>183695</v>
      </c>
      <c r="AJ11" s="45">
        <v>107857.231</v>
      </c>
      <c r="AK11" s="45">
        <v>0</v>
      </c>
      <c r="AL11" s="45">
        <v>0</v>
      </c>
      <c r="AM11" s="45">
        <v>0</v>
      </c>
      <c r="AN11" s="45">
        <v>0</v>
      </c>
      <c r="AO11" s="45">
        <v>10444</v>
      </c>
      <c r="AP11" s="45">
        <v>3215</v>
      </c>
      <c r="AQ11" s="45">
        <f t="shared" si="3"/>
        <v>3650</v>
      </c>
      <c r="AR11" s="45">
        <f t="shared" si="3"/>
        <v>3026.374</v>
      </c>
      <c r="AS11" s="45">
        <v>93650</v>
      </c>
      <c r="AT11" s="45">
        <v>4776.374</v>
      </c>
      <c r="AU11" s="45">
        <v>0</v>
      </c>
      <c r="AV11" s="45">
        <v>0</v>
      </c>
      <c r="AW11" s="45">
        <v>93200</v>
      </c>
      <c r="AX11" s="45">
        <v>4476.224</v>
      </c>
      <c r="AY11" s="45">
        <v>0</v>
      </c>
      <c r="AZ11" s="45">
        <v>0</v>
      </c>
      <c r="BA11" s="45">
        <v>90000</v>
      </c>
      <c r="BB11" s="45">
        <v>1750</v>
      </c>
      <c r="BC11" s="45">
        <v>605761.4903</v>
      </c>
      <c r="BD11" s="45">
        <v>69981.892</v>
      </c>
      <c r="BE11" s="45">
        <v>71209</v>
      </c>
      <c r="BF11" s="45">
        <v>44646.722</v>
      </c>
      <c r="BG11" s="45">
        <v>0</v>
      </c>
      <c r="BH11" s="45">
        <v>0</v>
      </c>
      <c r="BI11" s="45">
        <v>-1000</v>
      </c>
      <c r="BJ11" s="45">
        <v>-1687.25</v>
      </c>
      <c r="BK11" s="45">
        <v>-1000</v>
      </c>
      <c r="BL11" s="45">
        <v>-4062.659</v>
      </c>
      <c r="BM11" s="45">
        <v>0</v>
      </c>
      <c r="BN11" s="45">
        <v>0</v>
      </c>
    </row>
    <row r="12" spans="1:66" s="41" customFormat="1" ht="18" customHeight="1">
      <c r="A12" s="70">
        <v>3</v>
      </c>
      <c r="B12" s="73" t="s">
        <v>134</v>
      </c>
      <c r="C12" s="45">
        <f t="shared" si="0"/>
        <v>1688973.185</v>
      </c>
      <c r="D12" s="45">
        <f t="shared" si="0"/>
        <v>918961.8895999999</v>
      </c>
      <c r="E12" s="45">
        <f t="shared" si="1"/>
        <v>1022185.3</v>
      </c>
      <c r="F12" s="45">
        <f t="shared" si="1"/>
        <v>586613.7461999999</v>
      </c>
      <c r="G12" s="45">
        <f t="shared" si="2"/>
        <v>666787.885</v>
      </c>
      <c r="H12" s="45">
        <f t="shared" si="2"/>
        <v>332348.1434</v>
      </c>
      <c r="I12" s="45">
        <v>158419.7</v>
      </c>
      <c r="J12" s="45">
        <v>99214.154</v>
      </c>
      <c r="K12" s="45">
        <v>0</v>
      </c>
      <c r="L12" s="45">
        <v>0</v>
      </c>
      <c r="M12" s="45">
        <v>114632.1</v>
      </c>
      <c r="N12" s="45">
        <v>33625.1792</v>
      </c>
      <c r="O12" s="45">
        <v>33020.5</v>
      </c>
      <c r="P12" s="45">
        <v>17880.4806</v>
      </c>
      <c r="Q12" s="45">
        <v>2214.2</v>
      </c>
      <c r="R12" s="45">
        <v>518.8006</v>
      </c>
      <c r="S12" s="45">
        <v>2942.4</v>
      </c>
      <c r="T12" s="45">
        <v>1625.152</v>
      </c>
      <c r="U12" s="45">
        <v>3300</v>
      </c>
      <c r="V12" s="45">
        <v>83.2</v>
      </c>
      <c r="W12" s="45">
        <v>32605</v>
      </c>
      <c r="X12" s="45">
        <v>4082.7</v>
      </c>
      <c r="Y12" s="45">
        <v>21455</v>
      </c>
      <c r="Z12" s="45">
        <v>3271</v>
      </c>
      <c r="AA12" s="45">
        <v>2800</v>
      </c>
      <c r="AB12" s="45">
        <v>0</v>
      </c>
      <c r="AC12" s="45">
        <v>31000</v>
      </c>
      <c r="AD12" s="45">
        <v>8391.346</v>
      </c>
      <c r="AE12" s="45">
        <v>0</v>
      </c>
      <c r="AF12" s="45">
        <v>0</v>
      </c>
      <c r="AG12" s="45">
        <v>680251</v>
      </c>
      <c r="AH12" s="45">
        <v>435378.85</v>
      </c>
      <c r="AI12" s="45">
        <v>680251</v>
      </c>
      <c r="AJ12" s="45">
        <v>435378.85</v>
      </c>
      <c r="AK12" s="45">
        <v>0</v>
      </c>
      <c r="AL12" s="45">
        <v>0</v>
      </c>
      <c r="AM12" s="45">
        <v>0</v>
      </c>
      <c r="AN12" s="45">
        <v>0</v>
      </c>
      <c r="AO12" s="45">
        <v>20000</v>
      </c>
      <c r="AP12" s="45">
        <v>16945</v>
      </c>
      <c r="AQ12" s="45">
        <f t="shared" si="3"/>
        <v>48882.5</v>
      </c>
      <c r="AR12" s="45">
        <f t="shared" si="3"/>
        <v>1450.563</v>
      </c>
      <c r="AS12" s="45">
        <v>48882.5</v>
      </c>
      <c r="AT12" s="45">
        <v>1450.563</v>
      </c>
      <c r="AU12" s="45">
        <v>0</v>
      </c>
      <c r="AV12" s="45">
        <v>0</v>
      </c>
      <c r="AW12" s="45">
        <v>47217.5</v>
      </c>
      <c r="AX12" s="45">
        <v>600</v>
      </c>
      <c r="AY12" s="45">
        <v>0</v>
      </c>
      <c r="AZ12" s="45">
        <v>0</v>
      </c>
      <c r="BA12" s="45">
        <v>0</v>
      </c>
      <c r="BB12" s="45">
        <v>0</v>
      </c>
      <c r="BC12" s="45">
        <v>710787.885</v>
      </c>
      <c r="BD12" s="45">
        <v>387705.3814</v>
      </c>
      <c r="BE12" s="45">
        <v>18000</v>
      </c>
      <c r="BF12" s="45">
        <v>4374.8</v>
      </c>
      <c r="BG12" s="45">
        <v>0</v>
      </c>
      <c r="BH12" s="45">
        <v>0</v>
      </c>
      <c r="BI12" s="45">
        <v>0</v>
      </c>
      <c r="BJ12" s="45">
        <v>-504.063</v>
      </c>
      <c r="BK12" s="45">
        <v>-62000</v>
      </c>
      <c r="BL12" s="45">
        <v>-59227.975</v>
      </c>
      <c r="BM12" s="45">
        <v>0</v>
      </c>
      <c r="BN12" s="45">
        <v>0</v>
      </c>
    </row>
    <row r="13" spans="1:66" s="41" customFormat="1" ht="19.5" customHeight="1">
      <c r="A13" s="70">
        <v>4</v>
      </c>
      <c r="B13" s="73" t="s">
        <v>128</v>
      </c>
      <c r="C13" s="45">
        <f t="shared" si="0"/>
        <v>256210.86330000003</v>
      </c>
      <c r="D13" s="45">
        <f t="shared" si="0"/>
        <v>149842.82210000002</v>
      </c>
      <c r="E13" s="45">
        <f t="shared" si="1"/>
        <v>218879.39</v>
      </c>
      <c r="F13" s="45">
        <f t="shared" si="1"/>
        <v>139667.8679</v>
      </c>
      <c r="G13" s="45">
        <f t="shared" si="2"/>
        <v>37331.4733</v>
      </c>
      <c r="H13" s="45">
        <f t="shared" si="2"/>
        <v>10174.9542</v>
      </c>
      <c r="I13" s="45">
        <v>65000</v>
      </c>
      <c r="J13" s="45">
        <v>41822.4</v>
      </c>
      <c r="K13" s="45">
        <v>0</v>
      </c>
      <c r="L13" s="45">
        <v>0</v>
      </c>
      <c r="M13" s="45">
        <v>31722.39</v>
      </c>
      <c r="N13" s="45">
        <v>17145.1659</v>
      </c>
      <c r="O13" s="45">
        <v>5000</v>
      </c>
      <c r="P13" s="45">
        <v>4194.9704</v>
      </c>
      <c r="Q13" s="45">
        <v>500</v>
      </c>
      <c r="R13" s="45">
        <v>287.759</v>
      </c>
      <c r="S13" s="45">
        <v>1000</v>
      </c>
      <c r="T13" s="45">
        <v>694.6075</v>
      </c>
      <c r="U13" s="45">
        <v>2000</v>
      </c>
      <c r="V13" s="45">
        <v>266</v>
      </c>
      <c r="W13" s="45">
        <v>7839.3</v>
      </c>
      <c r="X13" s="45">
        <v>4827.803</v>
      </c>
      <c r="Y13" s="45">
        <v>5269.3</v>
      </c>
      <c r="Z13" s="45">
        <v>4208.503</v>
      </c>
      <c r="AA13" s="45">
        <v>2962.39</v>
      </c>
      <c r="AB13" s="45">
        <v>1154.95</v>
      </c>
      <c r="AC13" s="45">
        <v>9658.2</v>
      </c>
      <c r="AD13" s="45">
        <v>4303.076</v>
      </c>
      <c r="AE13" s="45">
        <v>0</v>
      </c>
      <c r="AF13" s="45">
        <v>0</v>
      </c>
      <c r="AG13" s="45">
        <v>102492</v>
      </c>
      <c r="AH13" s="45">
        <v>73148.458</v>
      </c>
      <c r="AI13" s="45">
        <v>102492</v>
      </c>
      <c r="AJ13" s="45">
        <v>73148.458</v>
      </c>
      <c r="AK13" s="45">
        <v>0</v>
      </c>
      <c r="AL13" s="45">
        <v>0</v>
      </c>
      <c r="AM13" s="45">
        <v>0</v>
      </c>
      <c r="AN13" s="45">
        <v>0</v>
      </c>
      <c r="AO13" s="45">
        <v>4000</v>
      </c>
      <c r="AP13" s="45">
        <v>1705</v>
      </c>
      <c r="AQ13" s="45">
        <f t="shared" si="3"/>
        <v>15665</v>
      </c>
      <c r="AR13" s="45">
        <f t="shared" si="3"/>
        <v>5846.844</v>
      </c>
      <c r="AS13" s="45">
        <v>15665</v>
      </c>
      <c r="AT13" s="45">
        <v>5846.844</v>
      </c>
      <c r="AU13" s="45">
        <v>0</v>
      </c>
      <c r="AV13" s="45">
        <v>0</v>
      </c>
      <c r="AW13" s="45">
        <v>14500</v>
      </c>
      <c r="AX13" s="45">
        <v>4951.114</v>
      </c>
      <c r="AY13" s="45">
        <v>0</v>
      </c>
      <c r="AZ13" s="45">
        <v>0</v>
      </c>
      <c r="BA13" s="45">
        <v>0</v>
      </c>
      <c r="BB13" s="45">
        <v>0</v>
      </c>
      <c r="BC13" s="45">
        <v>39733.0413</v>
      </c>
      <c r="BD13" s="45">
        <v>13887.0642</v>
      </c>
      <c r="BE13" s="45">
        <v>3543.2</v>
      </c>
      <c r="BF13" s="45">
        <v>2807.7</v>
      </c>
      <c r="BG13" s="45">
        <v>0</v>
      </c>
      <c r="BH13" s="45">
        <v>0</v>
      </c>
      <c r="BI13" s="45">
        <v>0</v>
      </c>
      <c r="BJ13" s="45">
        <v>0</v>
      </c>
      <c r="BK13" s="45">
        <v>-5944.768</v>
      </c>
      <c r="BL13" s="45">
        <v>-6519.81</v>
      </c>
      <c r="BM13" s="45">
        <v>0</v>
      </c>
      <c r="BN13" s="45">
        <v>0</v>
      </c>
    </row>
    <row r="14" spans="1:66" s="41" customFormat="1" ht="19.5" customHeight="1">
      <c r="A14" s="70">
        <v>5</v>
      </c>
      <c r="B14" s="73" t="s">
        <v>129</v>
      </c>
      <c r="C14" s="45">
        <f t="shared" si="0"/>
        <v>231184.4247</v>
      </c>
      <c r="D14" s="45">
        <f t="shared" si="0"/>
        <v>115701.23869999999</v>
      </c>
      <c r="E14" s="45">
        <f t="shared" si="1"/>
        <v>200107.2109</v>
      </c>
      <c r="F14" s="45">
        <f t="shared" si="1"/>
        <v>116552.95969999999</v>
      </c>
      <c r="G14" s="45">
        <f t="shared" si="2"/>
        <v>31077.2138</v>
      </c>
      <c r="H14" s="45">
        <f t="shared" si="2"/>
        <v>-851.7210000000001</v>
      </c>
      <c r="I14" s="45">
        <v>67603.3</v>
      </c>
      <c r="J14" s="45">
        <v>43286.955</v>
      </c>
      <c r="K14" s="45">
        <v>0</v>
      </c>
      <c r="L14" s="45">
        <v>0</v>
      </c>
      <c r="M14" s="45">
        <v>31710.3109</v>
      </c>
      <c r="N14" s="45">
        <v>12843.8517</v>
      </c>
      <c r="O14" s="45">
        <v>6150</v>
      </c>
      <c r="P14" s="45">
        <v>3531.721</v>
      </c>
      <c r="Q14" s="45">
        <v>700</v>
      </c>
      <c r="R14" s="45">
        <v>320.841</v>
      </c>
      <c r="S14" s="45">
        <v>998</v>
      </c>
      <c r="T14" s="45">
        <v>537.5599</v>
      </c>
      <c r="U14" s="45">
        <v>1600</v>
      </c>
      <c r="V14" s="45">
        <v>240</v>
      </c>
      <c r="W14" s="45">
        <v>5064.6</v>
      </c>
      <c r="X14" s="45">
        <v>2056.889</v>
      </c>
      <c r="Y14" s="45">
        <v>2297</v>
      </c>
      <c r="Z14" s="45">
        <v>613.385</v>
      </c>
      <c r="AA14" s="45">
        <v>1290</v>
      </c>
      <c r="AB14" s="45">
        <v>624.6</v>
      </c>
      <c r="AC14" s="45">
        <v>11465</v>
      </c>
      <c r="AD14" s="45">
        <v>3716.4407</v>
      </c>
      <c r="AE14" s="45">
        <v>0</v>
      </c>
      <c r="AF14" s="45">
        <v>0</v>
      </c>
      <c r="AG14" s="45">
        <v>83575.5</v>
      </c>
      <c r="AH14" s="45">
        <v>57007.038</v>
      </c>
      <c r="AI14" s="45">
        <v>83575.5</v>
      </c>
      <c r="AJ14" s="45">
        <v>57007.038</v>
      </c>
      <c r="AK14" s="45">
        <v>2427.6</v>
      </c>
      <c r="AL14" s="45">
        <v>1090.56</v>
      </c>
      <c r="AM14" s="45">
        <v>1927.6</v>
      </c>
      <c r="AN14" s="45">
        <v>1090.56</v>
      </c>
      <c r="AO14" s="45">
        <v>3000</v>
      </c>
      <c r="AP14" s="45">
        <v>1065</v>
      </c>
      <c r="AQ14" s="45">
        <f t="shared" si="3"/>
        <v>11790.5</v>
      </c>
      <c r="AR14" s="45">
        <f t="shared" si="3"/>
        <v>1259.555</v>
      </c>
      <c r="AS14" s="45">
        <v>11790.5</v>
      </c>
      <c r="AT14" s="45">
        <v>1259.555</v>
      </c>
      <c r="AU14" s="45">
        <v>0</v>
      </c>
      <c r="AV14" s="45">
        <v>0</v>
      </c>
      <c r="AW14" s="45">
        <v>9724.5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29160.2138</v>
      </c>
      <c r="BD14" s="45">
        <v>1154.379</v>
      </c>
      <c r="BE14" s="45">
        <v>1917</v>
      </c>
      <c r="BF14" s="45">
        <v>813</v>
      </c>
      <c r="BG14" s="45">
        <v>0</v>
      </c>
      <c r="BH14" s="45">
        <v>0</v>
      </c>
      <c r="BI14" s="45">
        <v>0</v>
      </c>
      <c r="BJ14" s="45">
        <v>-1994.7</v>
      </c>
      <c r="BK14" s="45">
        <v>0</v>
      </c>
      <c r="BL14" s="45">
        <v>-824.4</v>
      </c>
      <c r="BM14" s="45">
        <v>0</v>
      </c>
      <c r="BN14" s="45">
        <v>0</v>
      </c>
    </row>
    <row r="15" spans="1:66" s="41" customFormat="1" ht="19.5" customHeight="1">
      <c r="A15" s="70">
        <v>6</v>
      </c>
      <c r="B15" s="73" t="s">
        <v>135</v>
      </c>
      <c r="C15" s="45">
        <f t="shared" si="0"/>
        <v>2176718.6415</v>
      </c>
      <c r="D15" s="45">
        <f t="shared" si="0"/>
        <v>933826.0381</v>
      </c>
      <c r="E15" s="45">
        <f t="shared" si="1"/>
        <v>1300535.087</v>
      </c>
      <c r="F15" s="45">
        <f t="shared" si="1"/>
        <v>626672.2707999999</v>
      </c>
      <c r="G15" s="45">
        <f t="shared" si="2"/>
        <v>1156344.7449999999</v>
      </c>
      <c r="H15" s="45">
        <f t="shared" si="2"/>
        <v>307153.7673</v>
      </c>
      <c r="I15" s="45">
        <v>303454.5</v>
      </c>
      <c r="J15" s="45">
        <v>198525.58</v>
      </c>
      <c r="K15" s="45">
        <v>0</v>
      </c>
      <c r="L15" s="45">
        <v>0</v>
      </c>
      <c r="M15" s="45">
        <v>79258.4</v>
      </c>
      <c r="N15" s="45">
        <v>42499.9276</v>
      </c>
      <c r="O15" s="45">
        <v>22100</v>
      </c>
      <c r="P15" s="45">
        <v>15048.6935</v>
      </c>
      <c r="Q15" s="45">
        <v>600</v>
      </c>
      <c r="R15" s="45">
        <v>339.12</v>
      </c>
      <c r="S15" s="45">
        <v>3535</v>
      </c>
      <c r="T15" s="45">
        <v>2467.1809</v>
      </c>
      <c r="U15" s="45">
        <v>4056</v>
      </c>
      <c r="V15" s="45">
        <v>558.6</v>
      </c>
      <c r="W15" s="45">
        <v>8688.56</v>
      </c>
      <c r="X15" s="45">
        <v>3388.86</v>
      </c>
      <c r="Y15" s="45">
        <v>0</v>
      </c>
      <c r="Z15" s="45">
        <v>0</v>
      </c>
      <c r="AA15" s="45">
        <v>9840</v>
      </c>
      <c r="AB15" s="45">
        <v>5119.235</v>
      </c>
      <c r="AC15" s="45">
        <v>16990</v>
      </c>
      <c r="AD15" s="45">
        <v>10452.6901</v>
      </c>
      <c r="AE15" s="45">
        <v>0</v>
      </c>
      <c r="AF15" s="45">
        <v>0</v>
      </c>
      <c r="AG15" s="45">
        <v>613577.689</v>
      </c>
      <c r="AH15" s="45">
        <v>376883.778</v>
      </c>
      <c r="AI15" s="45">
        <v>613577.689</v>
      </c>
      <c r="AJ15" s="45">
        <v>376883.778</v>
      </c>
      <c r="AK15" s="45">
        <v>5000</v>
      </c>
      <c r="AL15" s="45">
        <v>3600</v>
      </c>
      <c r="AM15" s="45">
        <v>2000</v>
      </c>
      <c r="AN15" s="45">
        <v>1600</v>
      </c>
      <c r="AO15" s="45">
        <v>5000</v>
      </c>
      <c r="AP15" s="45">
        <v>2050</v>
      </c>
      <c r="AQ15" s="45">
        <f t="shared" si="3"/>
        <v>14083.307499999995</v>
      </c>
      <c r="AR15" s="45">
        <f t="shared" si="3"/>
        <v>3112.9852</v>
      </c>
      <c r="AS15" s="45">
        <v>294244.498</v>
      </c>
      <c r="AT15" s="45">
        <v>3112.9852</v>
      </c>
      <c r="AU15" s="45">
        <v>0</v>
      </c>
      <c r="AV15" s="45">
        <v>0</v>
      </c>
      <c r="AW15" s="45">
        <v>290206.498</v>
      </c>
      <c r="AX15" s="45">
        <v>0</v>
      </c>
      <c r="AY15" s="45">
        <v>0</v>
      </c>
      <c r="AZ15" s="45">
        <v>0</v>
      </c>
      <c r="BA15" s="45">
        <v>280161.1905</v>
      </c>
      <c r="BB15" s="45">
        <v>0</v>
      </c>
      <c r="BC15" s="45">
        <v>1147674.439</v>
      </c>
      <c r="BD15" s="45">
        <v>331734.8926</v>
      </c>
      <c r="BE15" s="45">
        <v>39086.2</v>
      </c>
      <c r="BF15" s="45">
        <v>9263.22</v>
      </c>
      <c r="BG15" s="45">
        <v>0</v>
      </c>
      <c r="BH15" s="45">
        <v>0</v>
      </c>
      <c r="BI15" s="45">
        <v>-243.918</v>
      </c>
      <c r="BJ15" s="45">
        <v>-382.408</v>
      </c>
      <c r="BK15" s="45">
        <v>-30171.976</v>
      </c>
      <c r="BL15" s="45">
        <v>-33461.9373</v>
      </c>
      <c r="BM15" s="45">
        <v>0</v>
      </c>
      <c r="BN15" s="45">
        <v>0</v>
      </c>
    </row>
    <row r="16" spans="1:66" s="41" customFormat="1" ht="19.5" customHeight="1">
      <c r="A16" s="70">
        <v>7</v>
      </c>
      <c r="B16" s="73" t="s">
        <v>130</v>
      </c>
      <c r="C16" s="45">
        <f t="shared" si="0"/>
        <v>384859.38</v>
      </c>
      <c r="D16" s="45">
        <f t="shared" si="0"/>
        <v>223275.8213</v>
      </c>
      <c r="E16" s="45">
        <f t="shared" si="1"/>
        <v>189473.4</v>
      </c>
      <c r="F16" s="45">
        <f t="shared" si="1"/>
        <v>106693.6057</v>
      </c>
      <c r="G16" s="45">
        <f t="shared" si="2"/>
        <v>225485.98</v>
      </c>
      <c r="H16" s="45">
        <f t="shared" si="2"/>
        <v>146682.2156</v>
      </c>
      <c r="I16" s="45">
        <v>56614</v>
      </c>
      <c r="J16" s="45">
        <v>42819.948</v>
      </c>
      <c r="K16" s="45">
        <v>0</v>
      </c>
      <c r="L16" s="45">
        <v>0</v>
      </c>
      <c r="M16" s="45">
        <v>73165.4</v>
      </c>
      <c r="N16" s="45">
        <v>25956.6967</v>
      </c>
      <c r="O16" s="45">
        <v>7000</v>
      </c>
      <c r="P16" s="45">
        <v>4756.4585</v>
      </c>
      <c r="Q16" s="45">
        <v>0</v>
      </c>
      <c r="R16" s="45">
        <v>0</v>
      </c>
      <c r="S16" s="45">
        <v>840</v>
      </c>
      <c r="T16" s="45">
        <v>387.5</v>
      </c>
      <c r="U16" s="45">
        <v>1000</v>
      </c>
      <c r="V16" s="45">
        <v>141.8</v>
      </c>
      <c r="W16" s="45">
        <v>12170</v>
      </c>
      <c r="X16" s="45">
        <v>3490.675</v>
      </c>
      <c r="Y16" s="45">
        <v>9700</v>
      </c>
      <c r="Z16" s="45">
        <v>3115.675</v>
      </c>
      <c r="AA16" s="45">
        <v>14335.4</v>
      </c>
      <c r="AB16" s="45">
        <v>306</v>
      </c>
      <c r="AC16" s="45">
        <v>12020</v>
      </c>
      <c r="AD16" s="45">
        <v>5820.9982</v>
      </c>
      <c r="AE16" s="45">
        <v>0</v>
      </c>
      <c r="AF16" s="45">
        <v>0</v>
      </c>
      <c r="AG16" s="45">
        <v>5000</v>
      </c>
      <c r="AH16" s="45">
        <v>3000.901</v>
      </c>
      <c r="AI16" s="45">
        <v>5000</v>
      </c>
      <c r="AJ16" s="45">
        <v>3000.901</v>
      </c>
      <c r="AK16" s="45">
        <v>0</v>
      </c>
      <c r="AL16" s="45">
        <v>0</v>
      </c>
      <c r="AM16" s="45">
        <v>0</v>
      </c>
      <c r="AN16" s="45">
        <v>0</v>
      </c>
      <c r="AO16" s="45">
        <v>15000</v>
      </c>
      <c r="AP16" s="45">
        <v>2610</v>
      </c>
      <c r="AQ16" s="45">
        <f t="shared" si="3"/>
        <v>9594</v>
      </c>
      <c r="AR16" s="45">
        <f t="shared" si="3"/>
        <v>2206.0600000000013</v>
      </c>
      <c r="AS16" s="45">
        <v>39694</v>
      </c>
      <c r="AT16" s="45">
        <v>32306.06</v>
      </c>
      <c r="AU16" s="45">
        <v>0</v>
      </c>
      <c r="AV16" s="45">
        <v>0</v>
      </c>
      <c r="AW16" s="45">
        <v>35394</v>
      </c>
      <c r="AX16" s="45">
        <v>30100</v>
      </c>
      <c r="AY16" s="45">
        <v>0</v>
      </c>
      <c r="AZ16" s="45">
        <v>0</v>
      </c>
      <c r="BA16" s="45">
        <v>30100</v>
      </c>
      <c r="BB16" s="45">
        <v>30100</v>
      </c>
      <c r="BC16" s="45">
        <v>203085.98</v>
      </c>
      <c r="BD16" s="45">
        <v>146364.8156</v>
      </c>
      <c r="BE16" s="45">
        <v>22400</v>
      </c>
      <c r="BF16" s="45">
        <v>339</v>
      </c>
      <c r="BG16" s="45">
        <v>0</v>
      </c>
      <c r="BH16" s="45">
        <v>0</v>
      </c>
      <c r="BI16" s="45">
        <v>0</v>
      </c>
      <c r="BJ16" s="45">
        <v>-21.6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70">
        <v>8</v>
      </c>
      <c r="B17" s="73" t="s">
        <v>136</v>
      </c>
      <c r="C17" s="45">
        <f t="shared" si="0"/>
        <v>807096.709</v>
      </c>
      <c r="D17" s="45">
        <f t="shared" si="0"/>
        <v>489524.7207</v>
      </c>
      <c r="E17" s="45">
        <f t="shared" si="1"/>
        <v>645914.35</v>
      </c>
      <c r="F17" s="45">
        <f t="shared" si="1"/>
        <v>397914.0407</v>
      </c>
      <c r="G17" s="45">
        <f t="shared" si="2"/>
        <v>161182.359</v>
      </c>
      <c r="H17" s="45">
        <f t="shared" si="2"/>
        <v>91610.68</v>
      </c>
      <c r="I17" s="45">
        <v>122570.25</v>
      </c>
      <c r="J17" s="45">
        <v>76321.988</v>
      </c>
      <c r="K17" s="45">
        <v>0</v>
      </c>
      <c r="L17" s="45">
        <v>0</v>
      </c>
      <c r="M17" s="45">
        <v>31741</v>
      </c>
      <c r="N17" s="45">
        <v>21591.7667</v>
      </c>
      <c r="O17" s="45">
        <v>13647</v>
      </c>
      <c r="P17" s="45">
        <v>10303.5585</v>
      </c>
      <c r="Q17" s="45">
        <v>800</v>
      </c>
      <c r="R17" s="45">
        <v>310.258</v>
      </c>
      <c r="S17" s="45">
        <v>1730</v>
      </c>
      <c r="T17" s="45">
        <v>1253.0342</v>
      </c>
      <c r="U17" s="45">
        <v>740</v>
      </c>
      <c r="V17" s="45">
        <v>162</v>
      </c>
      <c r="W17" s="45">
        <v>3150</v>
      </c>
      <c r="X17" s="45">
        <v>1864.2456</v>
      </c>
      <c r="Y17" s="45">
        <v>1000</v>
      </c>
      <c r="Z17" s="45">
        <v>425.5</v>
      </c>
      <c r="AA17" s="45">
        <v>1850</v>
      </c>
      <c r="AB17" s="45">
        <v>1004.5</v>
      </c>
      <c r="AC17" s="45">
        <v>6564</v>
      </c>
      <c r="AD17" s="45">
        <v>4071.9704</v>
      </c>
      <c r="AE17" s="45">
        <v>0</v>
      </c>
      <c r="AF17" s="45">
        <v>0</v>
      </c>
      <c r="AG17" s="45">
        <v>454424.1</v>
      </c>
      <c r="AH17" s="45">
        <v>298112.941</v>
      </c>
      <c r="AI17" s="45">
        <v>454424.1</v>
      </c>
      <c r="AJ17" s="45">
        <v>298112.941</v>
      </c>
      <c r="AK17" s="45">
        <v>0</v>
      </c>
      <c r="AL17" s="45">
        <v>0</v>
      </c>
      <c r="AM17" s="45">
        <v>0</v>
      </c>
      <c r="AN17" s="45">
        <v>0</v>
      </c>
      <c r="AO17" s="45">
        <v>3656.53</v>
      </c>
      <c r="AP17" s="45">
        <v>1241.53</v>
      </c>
      <c r="AQ17" s="45">
        <f t="shared" si="3"/>
        <v>33522.47</v>
      </c>
      <c r="AR17" s="45">
        <f t="shared" si="3"/>
        <v>645.815</v>
      </c>
      <c r="AS17" s="45">
        <v>33522.47</v>
      </c>
      <c r="AT17" s="45">
        <v>645.815</v>
      </c>
      <c r="AU17" s="45">
        <v>0</v>
      </c>
      <c r="AV17" s="45">
        <v>0</v>
      </c>
      <c r="AW17" s="45">
        <v>32719.47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182657.359</v>
      </c>
      <c r="BD17" s="45">
        <v>98920.673</v>
      </c>
      <c r="BE17" s="45">
        <v>6525</v>
      </c>
      <c r="BF17" s="45">
        <v>6225</v>
      </c>
      <c r="BG17" s="45">
        <v>0</v>
      </c>
      <c r="BH17" s="45">
        <v>0</v>
      </c>
      <c r="BI17" s="45">
        <v>-6000</v>
      </c>
      <c r="BJ17" s="45">
        <v>-2434.914</v>
      </c>
      <c r="BK17" s="45">
        <v>-22000</v>
      </c>
      <c r="BL17" s="45">
        <v>-11100.079</v>
      </c>
      <c r="BM17" s="45">
        <v>0</v>
      </c>
      <c r="BN17" s="45">
        <v>0</v>
      </c>
    </row>
    <row r="18" spans="1:66" ht="16.5" customHeight="1">
      <c r="A18" s="72"/>
      <c r="B18" s="74" t="s">
        <v>131</v>
      </c>
      <c r="C18" s="45">
        <f aca="true" t="shared" si="4" ref="C18:AH18">SUM(C10:C17)</f>
        <v>11518895.6938</v>
      </c>
      <c r="D18" s="45">
        <f t="shared" si="4"/>
        <v>4771864.458400001</v>
      </c>
      <c r="E18" s="45">
        <f t="shared" si="4"/>
        <v>6671014.0379</v>
      </c>
      <c r="F18" s="45">
        <f t="shared" si="4"/>
        <v>3653758.9191000005</v>
      </c>
      <c r="G18" s="45">
        <f t="shared" si="4"/>
        <v>5306559.2464</v>
      </c>
      <c r="H18" s="45">
        <f t="shared" si="4"/>
        <v>1149955.5393</v>
      </c>
      <c r="I18" s="45">
        <f t="shared" si="4"/>
        <v>1289121.4500000002</v>
      </c>
      <c r="J18" s="45">
        <f t="shared" si="4"/>
        <v>835828.872</v>
      </c>
      <c r="K18" s="45">
        <f t="shared" si="4"/>
        <v>0</v>
      </c>
      <c r="L18" s="45">
        <f t="shared" si="4"/>
        <v>0</v>
      </c>
      <c r="M18" s="45">
        <f t="shared" si="4"/>
        <v>768424.5709</v>
      </c>
      <c r="N18" s="45">
        <f t="shared" si="4"/>
        <v>364932.89790000004</v>
      </c>
      <c r="O18" s="45">
        <f t="shared" si="4"/>
        <v>131553.5</v>
      </c>
      <c r="P18" s="45">
        <f t="shared" si="4"/>
        <v>84958.30749999998</v>
      </c>
      <c r="Q18" s="45">
        <f t="shared" si="4"/>
        <v>87179.9</v>
      </c>
      <c r="R18" s="45">
        <f t="shared" si="4"/>
        <v>58541.0118</v>
      </c>
      <c r="S18" s="45">
        <f t="shared" si="4"/>
        <v>16425.4</v>
      </c>
      <c r="T18" s="45">
        <f t="shared" si="4"/>
        <v>10331.8306</v>
      </c>
      <c r="U18" s="45">
        <f t="shared" si="4"/>
        <v>18348</v>
      </c>
      <c r="V18" s="45">
        <f t="shared" si="4"/>
        <v>2825.9</v>
      </c>
      <c r="W18" s="45">
        <f t="shared" si="4"/>
        <v>160435.46</v>
      </c>
      <c r="X18" s="45">
        <f t="shared" si="4"/>
        <v>62025.535800000005</v>
      </c>
      <c r="Y18" s="45">
        <f t="shared" si="4"/>
        <v>113873.3</v>
      </c>
      <c r="Z18" s="45">
        <f t="shared" si="4"/>
        <v>48811.1937</v>
      </c>
      <c r="AA18" s="45">
        <f t="shared" si="4"/>
        <v>97060.15999999999</v>
      </c>
      <c r="AB18" s="45">
        <f t="shared" si="4"/>
        <v>44762.68779999999</v>
      </c>
      <c r="AC18" s="45">
        <f t="shared" si="4"/>
        <v>185988.1</v>
      </c>
      <c r="AD18" s="45">
        <f t="shared" si="4"/>
        <v>71808.3862</v>
      </c>
      <c r="AE18" s="45">
        <f t="shared" si="4"/>
        <v>0</v>
      </c>
      <c r="AF18" s="45">
        <f t="shared" si="4"/>
        <v>0</v>
      </c>
      <c r="AG18" s="45">
        <f t="shared" si="4"/>
        <v>3625526.9890000005</v>
      </c>
      <c r="AH18" s="45">
        <f t="shared" si="4"/>
        <v>2284946.298</v>
      </c>
      <c r="AI18" s="45">
        <f aca="true" t="shared" si="5" ref="AI18:BN18">SUM(AI10:AI17)</f>
        <v>3622526.9890000005</v>
      </c>
      <c r="AJ18" s="45">
        <f t="shared" si="5"/>
        <v>2281946.298</v>
      </c>
      <c r="AK18" s="45">
        <f t="shared" si="5"/>
        <v>98230.23000000001</v>
      </c>
      <c r="AL18" s="45">
        <f t="shared" si="5"/>
        <v>59411.049</v>
      </c>
      <c r="AM18" s="45">
        <f t="shared" si="5"/>
        <v>22347.6</v>
      </c>
      <c r="AN18" s="45">
        <f t="shared" si="5"/>
        <v>11224.71</v>
      </c>
      <c r="AO18" s="45">
        <f t="shared" si="5"/>
        <v>114700.53</v>
      </c>
      <c r="AP18" s="45">
        <f t="shared" si="5"/>
        <v>56987.33</v>
      </c>
      <c r="AQ18" s="45">
        <f t="shared" si="5"/>
        <v>316332.6775</v>
      </c>
      <c r="AR18" s="45">
        <f t="shared" si="5"/>
        <v>19802.4722</v>
      </c>
      <c r="AS18" s="45">
        <f t="shared" si="5"/>
        <v>775010.2679999999</v>
      </c>
      <c r="AT18" s="45">
        <f t="shared" si="5"/>
        <v>51652.472200000004</v>
      </c>
      <c r="AU18" s="45">
        <f t="shared" si="5"/>
        <v>0</v>
      </c>
      <c r="AV18" s="45">
        <f t="shared" si="5"/>
        <v>0</v>
      </c>
      <c r="AW18" s="45">
        <f t="shared" si="5"/>
        <v>756523.2679999999</v>
      </c>
      <c r="AX18" s="45">
        <f t="shared" si="5"/>
        <v>40127.338</v>
      </c>
      <c r="AY18" s="45">
        <f t="shared" si="5"/>
        <v>0</v>
      </c>
      <c r="AZ18" s="45">
        <f t="shared" si="5"/>
        <v>0</v>
      </c>
      <c r="BA18" s="45">
        <f t="shared" si="5"/>
        <v>458677.59050000005</v>
      </c>
      <c r="BB18" s="45">
        <f t="shared" si="5"/>
        <v>31850</v>
      </c>
      <c r="BC18" s="45">
        <f t="shared" si="5"/>
        <v>5062314.7084</v>
      </c>
      <c r="BD18" s="45">
        <f t="shared" si="5"/>
        <v>1107987.7216</v>
      </c>
      <c r="BE18" s="45">
        <f t="shared" si="5"/>
        <v>405125.2</v>
      </c>
      <c r="BF18" s="45">
        <f t="shared" si="5"/>
        <v>214205.404</v>
      </c>
      <c r="BG18" s="45">
        <f t="shared" si="5"/>
        <v>0</v>
      </c>
      <c r="BH18" s="45">
        <f t="shared" si="5"/>
        <v>0</v>
      </c>
      <c r="BI18" s="45">
        <f t="shared" si="5"/>
        <v>-14043.918</v>
      </c>
      <c r="BJ18" s="45">
        <f t="shared" si="5"/>
        <v>-10924.750000000002</v>
      </c>
      <c r="BK18" s="45">
        <f t="shared" si="5"/>
        <v>-146836.744</v>
      </c>
      <c r="BL18" s="45">
        <f t="shared" si="5"/>
        <v>-161312.8363</v>
      </c>
      <c r="BM18" s="45">
        <f t="shared" si="5"/>
        <v>0</v>
      </c>
      <c r="BN18" s="45">
        <f t="shared" si="5"/>
        <v>0</v>
      </c>
    </row>
  </sheetData>
  <sheetProtection/>
  <protectedRanges>
    <protectedRange sqref="AS10:AZ17" name="Range3"/>
    <protectedRange sqref="I18:BN18" name="Range2"/>
    <protectedRange sqref="B18" name="Range1"/>
    <protectedRange sqref="BA10:BB17" name="Range3_1"/>
    <protectedRange sqref="BC10:BN17" name="Range3_2"/>
    <protectedRange sqref="I10:AP17" name="Range2_1"/>
  </protectedRanges>
  <mergeCells count="51">
    <mergeCell ref="BM7:BN7"/>
    <mergeCell ref="AG6:AH7"/>
    <mergeCell ref="AY7:AZ7"/>
    <mergeCell ref="AI6:AJ6"/>
    <mergeCell ref="BK5:BN6"/>
    <mergeCell ref="AM7:AN7"/>
    <mergeCell ref="AO6:AP7"/>
    <mergeCell ref="BC3:BN3"/>
    <mergeCell ref="K7:L7"/>
    <mergeCell ref="AM6:AN6"/>
    <mergeCell ref="U7:V7"/>
    <mergeCell ref="AQ7:AR7"/>
    <mergeCell ref="S7:T7"/>
    <mergeCell ref="AW6:BB6"/>
    <mergeCell ref="O6:AD6"/>
    <mergeCell ref="BC6:BD7"/>
    <mergeCell ref="BI4:BN4"/>
    <mergeCell ref="BC4:BH4"/>
    <mergeCell ref="BA7:BB7"/>
    <mergeCell ref="G7:H7"/>
    <mergeCell ref="M6:N7"/>
    <mergeCell ref="AA7:AB7"/>
    <mergeCell ref="BC5:BF5"/>
    <mergeCell ref="AK6:AL7"/>
    <mergeCell ref="AC7:AD7"/>
    <mergeCell ref="AI7:AJ7"/>
    <mergeCell ref="A3:A8"/>
    <mergeCell ref="AU7:AV7"/>
    <mergeCell ref="C3:H6"/>
    <mergeCell ref="E7:F7"/>
    <mergeCell ref="I3:BB3"/>
    <mergeCell ref="AQ6:AV6"/>
    <mergeCell ref="I5:BB5"/>
    <mergeCell ref="A2:L2"/>
    <mergeCell ref="BK7:BL7"/>
    <mergeCell ref="BI5:BJ7"/>
    <mergeCell ref="AS7:AT7"/>
    <mergeCell ref="AW7:AX7"/>
    <mergeCell ref="BG5:BH7"/>
    <mergeCell ref="BE6:BF7"/>
    <mergeCell ref="W7:X7"/>
    <mergeCell ref="Y7:Z7"/>
    <mergeCell ref="A1:J1"/>
    <mergeCell ref="B3:B8"/>
    <mergeCell ref="Q7:R7"/>
    <mergeCell ref="C7:D7"/>
    <mergeCell ref="I4:BB4"/>
    <mergeCell ref="O7:P7"/>
    <mergeCell ref="I6:L6"/>
    <mergeCell ref="AE6:AF7"/>
    <mergeCell ref="I7:J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63" t="s">
        <v>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64" t="s">
        <v>19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65" t="s">
        <v>6</v>
      </c>
      <c r="AK3" s="165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50" t="s">
        <v>4</v>
      </c>
      <c r="C4" s="166" t="s">
        <v>0</v>
      </c>
      <c r="D4" s="151" t="s">
        <v>20</v>
      </c>
      <c r="E4" s="152"/>
      <c r="F4" s="152"/>
      <c r="G4" s="152"/>
      <c r="H4" s="152"/>
      <c r="I4" s="153"/>
      <c r="J4" s="160" t="s">
        <v>34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2"/>
    </row>
    <row r="5" spans="2:117" ht="16.5" customHeight="1">
      <c r="B5" s="150"/>
      <c r="C5" s="166"/>
      <c r="D5" s="154"/>
      <c r="E5" s="155"/>
      <c r="F5" s="155"/>
      <c r="G5" s="155"/>
      <c r="H5" s="155"/>
      <c r="I5" s="156"/>
      <c r="J5" s="143" t="s">
        <v>35</v>
      </c>
      <c r="K5" s="144"/>
      <c r="L5" s="144"/>
      <c r="M5" s="145"/>
      <c r="N5" s="168" t="s">
        <v>24</v>
      </c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43" t="s">
        <v>37</v>
      </c>
      <c r="AE5" s="144"/>
      <c r="AF5" s="144"/>
      <c r="AG5" s="145"/>
      <c r="AH5" s="143" t="s">
        <v>38</v>
      </c>
      <c r="AI5" s="144"/>
      <c r="AJ5" s="144"/>
      <c r="AK5" s="145"/>
      <c r="AL5" s="143" t="s">
        <v>39</v>
      </c>
      <c r="AM5" s="144"/>
      <c r="AN5" s="144"/>
      <c r="AO5" s="145"/>
      <c r="AP5" s="171" t="s">
        <v>33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3"/>
      <c r="BR5" s="143" t="s">
        <v>42</v>
      </c>
      <c r="BS5" s="144"/>
      <c r="BT5" s="144"/>
      <c r="BU5" s="145"/>
      <c r="BV5" s="143" t="s">
        <v>43</v>
      </c>
      <c r="BW5" s="144"/>
      <c r="BX5" s="144"/>
      <c r="BY5" s="145"/>
      <c r="BZ5" s="176" t="s">
        <v>30</v>
      </c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39" t="s">
        <v>47</v>
      </c>
      <c r="CQ5" s="139"/>
      <c r="CR5" s="139"/>
      <c r="CS5" s="139"/>
      <c r="CT5" s="177" t="s">
        <v>9</v>
      </c>
      <c r="CU5" s="178"/>
      <c r="CV5" s="178"/>
      <c r="CW5" s="179"/>
      <c r="CX5" s="180" t="s">
        <v>18</v>
      </c>
      <c r="CY5" s="181"/>
      <c r="CZ5" s="181"/>
      <c r="DA5" s="182"/>
      <c r="DB5" s="180" t="s">
        <v>7</v>
      </c>
      <c r="DC5" s="181"/>
      <c r="DD5" s="181"/>
      <c r="DE5" s="182"/>
      <c r="DF5" s="180" t="s">
        <v>8</v>
      </c>
      <c r="DG5" s="181"/>
      <c r="DH5" s="181"/>
      <c r="DI5" s="181"/>
      <c r="DJ5" s="181"/>
      <c r="DK5" s="182"/>
      <c r="DL5" s="175" t="s">
        <v>32</v>
      </c>
      <c r="DM5" s="175"/>
    </row>
    <row r="6" spans="2:117" ht="105.75" customHeight="1">
      <c r="B6" s="150"/>
      <c r="C6" s="166"/>
      <c r="D6" s="157"/>
      <c r="E6" s="158"/>
      <c r="F6" s="158"/>
      <c r="G6" s="158"/>
      <c r="H6" s="158"/>
      <c r="I6" s="159"/>
      <c r="J6" s="146"/>
      <c r="K6" s="147"/>
      <c r="L6" s="147"/>
      <c r="M6" s="148"/>
      <c r="N6" s="167" t="s">
        <v>23</v>
      </c>
      <c r="O6" s="141"/>
      <c r="P6" s="141"/>
      <c r="Q6" s="142"/>
      <c r="R6" s="139" t="s">
        <v>22</v>
      </c>
      <c r="S6" s="139"/>
      <c r="T6" s="139"/>
      <c r="U6" s="139"/>
      <c r="V6" s="139" t="s">
        <v>36</v>
      </c>
      <c r="W6" s="139"/>
      <c r="X6" s="139"/>
      <c r="Y6" s="139"/>
      <c r="Z6" s="139" t="s">
        <v>21</v>
      </c>
      <c r="AA6" s="139"/>
      <c r="AB6" s="139"/>
      <c r="AC6" s="139"/>
      <c r="AD6" s="146"/>
      <c r="AE6" s="147"/>
      <c r="AF6" s="147"/>
      <c r="AG6" s="148"/>
      <c r="AH6" s="146"/>
      <c r="AI6" s="147"/>
      <c r="AJ6" s="147"/>
      <c r="AK6" s="148"/>
      <c r="AL6" s="146"/>
      <c r="AM6" s="147"/>
      <c r="AN6" s="147"/>
      <c r="AO6" s="148"/>
      <c r="AP6" s="130" t="s">
        <v>25</v>
      </c>
      <c r="AQ6" s="131"/>
      <c r="AR6" s="131"/>
      <c r="AS6" s="132"/>
      <c r="AT6" s="130" t="s">
        <v>26</v>
      </c>
      <c r="AU6" s="131"/>
      <c r="AV6" s="131"/>
      <c r="AW6" s="132"/>
      <c r="AX6" s="136" t="s">
        <v>27</v>
      </c>
      <c r="AY6" s="137"/>
      <c r="AZ6" s="137"/>
      <c r="BA6" s="138"/>
      <c r="BB6" s="136" t="s">
        <v>28</v>
      </c>
      <c r="BC6" s="137"/>
      <c r="BD6" s="137"/>
      <c r="BE6" s="138"/>
      <c r="BF6" s="174" t="s">
        <v>29</v>
      </c>
      <c r="BG6" s="174"/>
      <c r="BH6" s="174"/>
      <c r="BI6" s="174"/>
      <c r="BJ6" s="174" t="s">
        <v>40</v>
      </c>
      <c r="BK6" s="174"/>
      <c r="BL6" s="174"/>
      <c r="BM6" s="174"/>
      <c r="BN6" s="174" t="s">
        <v>41</v>
      </c>
      <c r="BO6" s="174"/>
      <c r="BP6" s="174"/>
      <c r="BQ6" s="174"/>
      <c r="BR6" s="146"/>
      <c r="BS6" s="147"/>
      <c r="BT6" s="147"/>
      <c r="BU6" s="148"/>
      <c r="BV6" s="146"/>
      <c r="BW6" s="147"/>
      <c r="BX6" s="147"/>
      <c r="BY6" s="148"/>
      <c r="BZ6" s="133" t="s">
        <v>44</v>
      </c>
      <c r="CA6" s="134"/>
      <c r="CB6" s="134"/>
      <c r="CC6" s="135"/>
      <c r="CD6" s="140" t="s">
        <v>45</v>
      </c>
      <c r="CE6" s="141"/>
      <c r="CF6" s="141"/>
      <c r="CG6" s="142"/>
      <c r="CH6" s="167" t="s">
        <v>46</v>
      </c>
      <c r="CI6" s="141"/>
      <c r="CJ6" s="141"/>
      <c r="CK6" s="142"/>
      <c r="CL6" s="167" t="s">
        <v>48</v>
      </c>
      <c r="CM6" s="141"/>
      <c r="CN6" s="141"/>
      <c r="CO6" s="142"/>
      <c r="CP6" s="139"/>
      <c r="CQ6" s="139"/>
      <c r="CR6" s="139"/>
      <c r="CS6" s="139"/>
      <c r="CT6" s="167"/>
      <c r="CU6" s="141"/>
      <c r="CV6" s="141"/>
      <c r="CW6" s="142"/>
      <c r="CX6" s="183"/>
      <c r="CY6" s="184"/>
      <c r="CZ6" s="184"/>
      <c r="DA6" s="185"/>
      <c r="DB6" s="183"/>
      <c r="DC6" s="184"/>
      <c r="DD6" s="184"/>
      <c r="DE6" s="185"/>
      <c r="DF6" s="183"/>
      <c r="DG6" s="184"/>
      <c r="DH6" s="184"/>
      <c r="DI6" s="184"/>
      <c r="DJ6" s="184"/>
      <c r="DK6" s="185"/>
      <c r="DL6" s="175"/>
      <c r="DM6" s="175"/>
    </row>
    <row r="7" spans="2:117" ht="25.5" customHeight="1">
      <c r="B7" s="150"/>
      <c r="C7" s="166"/>
      <c r="D7" s="129" t="s">
        <v>15</v>
      </c>
      <c r="E7" s="129"/>
      <c r="F7" s="129" t="s">
        <v>14</v>
      </c>
      <c r="G7" s="129"/>
      <c r="H7" s="129" t="s">
        <v>5</v>
      </c>
      <c r="I7" s="129"/>
      <c r="J7" s="129" t="s">
        <v>12</v>
      </c>
      <c r="K7" s="129"/>
      <c r="L7" s="129" t="s">
        <v>13</v>
      </c>
      <c r="M7" s="129"/>
      <c r="N7" s="129" t="s">
        <v>12</v>
      </c>
      <c r="O7" s="129"/>
      <c r="P7" s="129" t="s">
        <v>13</v>
      </c>
      <c r="Q7" s="129"/>
      <c r="R7" s="129" t="s">
        <v>12</v>
      </c>
      <c r="S7" s="129"/>
      <c r="T7" s="129" t="s">
        <v>13</v>
      </c>
      <c r="U7" s="129"/>
      <c r="V7" s="129" t="s">
        <v>12</v>
      </c>
      <c r="W7" s="129"/>
      <c r="X7" s="129" t="s">
        <v>13</v>
      </c>
      <c r="Y7" s="129"/>
      <c r="Z7" s="129" t="s">
        <v>12</v>
      </c>
      <c r="AA7" s="129"/>
      <c r="AB7" s="129" t="s">
        <v>13</v>
      </c>
      <c r="AC7" s="129"/>
      <c r="AD7" s="129" t="s">
        <v>12</v>
      </c>
      <c r="AE7" s="129"/>
      <c r="AF7" s="129" t="s">
        <v>13</v>
      </c>
      <c r="AG7" s="129"/>
      <c r="AH7" s="129" t="s">
        <v>12</v>
      </c>
      <c r="AI7" s="129"/>
      <c r="AJ7" s="129" t="s">
        <v>13</v>
      </c>
      <c r="AK7" s="129"/>
      <c r="AL7" s="129" t="s">
        <v>12</v>
      </c>
      <c r="AM7" s="129"/>
      <c r="AN7" s="129" t="s">
        <v>13</v>
      </c>
      <c r="AO7" s="129"/>
      <c r="AP7" s="129" t="s">
        <v>12</v>
      </c>
      <c r="AQ7" s="129"/>
      <c r="AR7" s="129" t="s">
        <v>13</v>
      </c>
      <c r="AS7" s="129"/>
      <c r="AT7" s="129" t="s">
        <v>12</v>
      </c>
      <c r="AU7" s="129"/>
      <c r="AV7" s="129" t="s">
        <v>13</v>
      </c>
      <c r="AW7" s="129"/>
      <c r="AX7" s="129" t="s">
        <v>12</v>
      </c>
      <c r="AY7" s="129"/>
      <c r="AZ7" s="129" t="s">
        <v>13</v>
      </c>
      <c r="BA7" s="129"/>
      <c r="BB7" s="129" t="s">
        <v>12</v>
      </c>
      <c r="BC7" s="129"/>
      <c r="BD7" s="129" t="s">
        <v>13</v>
      </c>
      <c r="BE7" s="129"/>
      <c r="BF7" s="129" t="s">
        <v>12</v>
      </c>
      <c r="BG7" s="129"/>
      <c r="BH7" s="129" t="s">
        <v>13</v>
      </c>
      <c r="BI7" s="129"/>
      <c r="BJ7" s="129" t="s">
        <v>12</v>
      </c>
      <c r="BK7" s="129"/>
      <c r="BL7" s="129" t="s">
        <v>13</v>
      </c>
      <c r="BM7" s="129"/>
      <c r="BN7" s="129" t="s">
        <v>12</v>
      </c>
      <c r="BO7" s="129"/>
      <c r="BP7" s="129" t="s">
        <v>13</v>
      </c>
      <c r="BQ7" s="129"/>
      <c r="BR7" s="129" t="s">
        <v>12</v>
      </c>
      <c r="BS7" s="129"/>
      <c r="BT7" s="129" t="s">
        <v>13</v>
      </c>
      <c r="BU7" s="129"/>
      <c r="BV7" s="129" t="s">
        <v>12</v>
      </c>
      <c r="BW7" s="129"/>
      <c r="BX7" s="129" t="s">
        <v>13</v>
      </c>
      <c r="BY7" s="129"/>
      <c r="BZ7" s="129" t="s">
        <v>12</v>
      </c>
      <c r="CA7" s="129"/>
      <c r="CB7" s="129" t="s">
        <v>13</v>
      </c>
      <c r="CC7" s="129"/>
      <c r="CD7" s="129" t="s">
        <v>12</v>
      </c>
      <c r="CE7" s="129"/>
      <c r="CF7" s="129" t="s">
        <v>13</v>
      </c>
      <c r="CG7" s="129"/>
      <c r="CH7" s="129" t="s">
        <v>12</v>
      </c>
      <c r="CI7" s="129"/>
      <c r="CJ7" s="129" t="s">
        <v>13</v>
      </c>
      <c r="CK7" s="129"/>
      <c r="CL7" s="129" t="s">
        <v>12</v>
      </c>
      <c r="CM7" s="129"/>
      <c r="CN7" s="129" t="s">
        <v>13</v>
      </c>
      <c r="CO7" s="129"/>
      <c r="CP7" s="129" t="s">
        <v>12</v>
      </c>
      <c r="CQ7" s="129"/>
      <c r="CR7" s="129" t="s">
        <v>13</v>
      </c>
      <c r="CS7" s="129"/>
      <c r="CT7" s="129" t="s">
        <v>12</v>
      </c>
      <c r="CU7" s="129"/>
      <c r="CV7" s="129" t="s">
        <v>13</v>
      </c>
      <c r="CW7" s="129"/>
      <c r="CX7" s="129" t="s">
        <v>12</v>
      </c>
      <c r="CY7" s="129"/>
      <c r="CZ7" s="129" t="s">
        <v>13</v>
      </c>
      <c r="DA7" s="129"/>
      <c r="DB7" s="129" t="s">
        <v>12</v>
      </c>
      <c r="DC7" s="129"/>
      <c r="DD7" s="129" t="s">
        <v>13</v>
      </c>
      <c r="DE7" s="129"/>
      <c r="DF7" s="186" t="s">
        <v>31</v>
      </c>
      <c r="DG7" s="187"/>
      <c r="DH7" s="129" t="s">
        <v>12</v>
      </c>
      <c r="DI7" s="129"/>
      <c r="DJ7" s="129" t="s">
        <v>13</v>
      </c>
      <c r="DK7" s="129"/>
      <c r="DL7" s="129" t="s">
        <v>13</v>
      </c>
      <c r="DM7" s="129"/>
    </row>
    <row r="8" spans="2:117" ht="48" customHeight="1">
      <c r="B8" s="150"/>
      <c r="C8" s="16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9" t="s">
        <v>1</v>
      </c>
      <c r="C21" s="149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B10">
      <selection activeCell="D18" sqref="D18:I18"/>
    </sheetView>
  </sheetViews>
  <sheetFormatPr defaultColWidth="8.796875" defaultRowHeight="15"/>
  <cols>
    <col min="1" max="1" width="0.8984375" style="40" hidden="1" customWidth="1"/>
    <col min="2" max="2" width="5.3984375" style="40" customWidth="1"/>
    <col min="3" max="3" width="14.8984375" style="40" customWidth="1"/>
    <col min="4" max="4" width="11.59765625" style="40" customWidth="1"/>
    <col min="5" max="5" width="11.19921875" style="40" customWidth="1"/>
    <col min="6" max="6" width="12.8984375" style="40" customWidth="1"/>
    <col min="7" max="7" width="10.59765625" style="40" customWidth="1"/>
    <col min="8" max="8" width="13.3984375" style="40" customWidth="1"/>
    <col min="9" max="9" width="8.69921875" style="40" customWidth="1"/>
    <col min="10" max="10" width="12.69921875" style="40" customWidth="1"/>
    <col min="11" max="11" width="10.8984375" style="40" customWidth="1"/>
    <col min="12" max="12" width="11.19921875" style="40" customWidth="1"/>
    <col min="13" max="13" width="9.09765625" style="40" customWidth="1"/>
    <col min="14" max="14" width="14" style="40" customWidth="1"/>
    <col min="15" max="15" width="11.19921875" style="40" customWidth="1"/>
    <col min="16" max="16" width="12.5" style="40" customWidth="1"/>
    <col min="17" max="18" width="11" style="40" customWidth="1"/>
    <col min="19" max="19" width="9.09765625" style="40" bestFit="1" customWidth="1"/>
    <col min="20" max="20" width="11.09765625" style="40" customWidth="1"/>
    <col min="21" max="21" width="9.8984375" style="40" customWidth="1"/>
    <col min="22" max="22" width="9.09765625" style="40" bestFit="1" customWidth="1"/>
    <col min="23" max="23" width="10.5" style="40" customWidth="1"/>
    <col min="24" max="24" width="8.3984375" style="40" customWidth="1"/>
    <col min="25" max="25" width="7.69921875" style="40" customWidth="1"/>
    <col min="26" max="26" width="12" style="40" customWidth="1"/>
    <col min="27" max="27" width="8.09765625" style="40" customWidth="1"/>
    <col min="28" max="28" width="6" style="40" customWidth="1"/>
    <col min="29" max="29" width="5.5" style="40" customWidth="1"/>
    <col min="30" max="30" width="9.8984375" style="40" customWidth="1"/>
    <col min="31" max="31" width="7.8984375" style="40" customWidth="1"/>
    <col min="32" max="32" width="8.09765625" style="40" customWidth="1"/>
    <col min="33" max="33" width="8.8984375" style="40" customWidth="1"/>
    <col min="34" max="35" width="8.3984375" style="40" customWidth="1"/>
    <col min="36" max="36" width="9.5" style="40" customWidth="1"/>
    <col min="37" max="37" width="7.8984375" style="40" customWidth="1"/>
    <col min="38" max="38" width="8.19921875" style="40" customWidth="1"/>
    <col min="39" max="39" width="7.5" style="40" customWidth="1"/>
    <col min="40" max="40" width="8.3984375" style="40" customWidth="1"/>
    <col min="41" max="41" width="7.5" style="40" customWidth="1"/>
    <col min="42" max="42" width="10.09765625" style="40" customWidth="1"/>
    <col min="43" max="43" width="9.19921875" style="40" customWidth="1"/>
    <col min="44" max="44" width="12" style="40" customWidth="1"/>
    <col min="45" max="45" width="9.19921875" style="40" customWidth="1"/>
    <col min="46" max="46" width="11.09765625" style="40" customWidth="1"/>
    <col min="47" max="47" width="9.19921875" style="40" customWidth="1"/>
    <col min="48" max="48" width="11.8984375" style="40" customWidth="1"/>
    <col min="49" max="49" width="10.5" style="40" customWidth="1"/>
    <col min="50" max="50" width="11" style="40" customWidth="1"/>
    <col min="51" max="51" width="10.69921875" style="40" customWidth="1"/>
    <col min="52" max="52" width="10.5" style="40" customWidth="1"/>
    <col min="53" max="56" width="9.19921875" style="40" customWidth="1"/>
    <col min="57" max="57" width="7.59765625" style="40" customWidth="1"/>
    <col min="58" max="58" width="9" style="40" customWidth="1"/>
    <col min="59" max="59" width="7.59765625" style="40" customWidth="1"/>
    <col min="60" max="60" width="9.3984375" style="40" customWidth="1"/>
    <col min="61" max="61" width="7.59765625" style="40" customWidth="1"/>
    <col min="62" max="62" width="10.69921875" style="40" customWidth="1"/>
    <col min="63" max="63" width="9.3984375" style="40" bestFit="1" customWidth="1"/>
    <col min="64" max="64" width="10.09765625" style="40" customWidth="1"/>
    <col min="65" max="65" width="7.8984375" style="40" customWidth="1"/>
    <col min="66" max="66" width="10.5976562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8.59765625" style="40" customWidth="1"/>
    <col min="92" max="92" width="9.3984375" style="40" customWidth="1"/>
    <col min="93" max="93" width="8.8984375" style="40" customWidth="1"/>
    <col min="94" max="94" width="11.3984375" style="40" customWidth="1"/>
    <col min="95" max="95" width="8.8984375" style="40" customWidth="1"/>
    <col min="96" max="96" width="10" style="40" customWidth="1"/>
    <col min="97" max="97" width="8.8984375" style="40" customWidth="1"/>
    <col min="98" max="98" width="10.09765625" style="40" customWidth="1"/>
    <col min="99" max="99" width="10.199218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11" style="40" customWidth="1"/>
    <col min="104" max="104" width="9.8984375" style="40" customWidth="1"/>
    <col min="105" max="105" width="10" style="40" customWidth="1"/>
    <col min="106" max="106" width="11.5" style="40" customWidth="1"/>
    <col min="107" max="107" width="11.8984375" style="40" customWidth="1"/>
    <col min="108" max="108" width="11" style="40" customWidth="1"/>
    <col min="109" max="109" width="9.59765625" style="40" customWidth="1"/>
    <col min="110" max="110" width="10.59765625" style="40" customWidth="1"/>
    <col min="111" max="111" width="9.5" style="40" customWidth="1"/>
    <col min="112" max="112" width="7.8984375" style="40" customWidth="1"/>
    <col min="113" max="113" width="6.8984375" style="40" customWidth="1"/>
    <col min="114" max="114" width="9.19921875" style="40" customWidth="1"/>
    <col min="115" max="117" width="9.5" style="40" customWidth="1"/>
    <col min="118" max="118" width="9" style="40" customWidth="1"/>
    <col min="119" max="119" width="7.59765625" style="40" customWidth="1"/>
    <col min="120" max="120" width="11" style="40" customWidth="1"/>
    <col min="121" max="121" width="10.8984375" style="40" customWidth="1"/>
    <col min="122" max="122" width="20.8984375" style="40" customWidth="1"/>
    <col min="123" max="16384" width="9" style="40" customWidth="1"/>
  </cols>
  <sheetData>
    <row r="1" spans="2:122" ht="17.25" customHeight="1">
      <c r="B1" s="49"/>
      <c r="C1" s="77" t="s">
        <v>92</v>
      </c>
      <c r="D1" s="77"/>
      <c r="E1" s="77"/>
      <c r="F1" s="77"/>
      <c r="G1" s="77"/>
      <c r="H1" s="77"/>
      <c r="I1" s="77"/>
      <c r="J1" s="77"/>
      <c r="K1" s="77"/>
      <c r="L1" s="77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</row>
    <row r="2" spans="2:122" ht="51.75" customHeight="1">
      <c r="B2" s="46"/>
      <c r="C2" s="188" t="s">
        <v>137</v>
      </c>
      <c r="D2" s="188"/>
      <c r="E2" s="188"/>
      <c r="F2" s="188"/>
      <c r="G2" s="188"/>
      <c r="H2" s="188"/>
      <c r="I2" s="188"/>
      <c r="J2" s="188"/>
      <c r="K2" s="188"/>
      <c r="L2" s="188"/>
      <c r="M2" s="46"/>
      <c r="N2" s="46"/>
      <c r="O2" s="46"/>
      <c r="P2" s="46"/>
      <c r="Q2" s="46"/>
      <c r="R2" s="46"/>
      <c r="S2" s="47"/>
      <c r="T2" s="47"/>
      <c r="U2" s="47"/>
      <c r="V2" s="47"/>
      <c r="W2" s="46"/>
      <c r="X2" s="46"/>
      <c r="Y2" s="46"/>
      <c r="Z2" s="46"/>
      <c r="AA2" s="46"/>
      <c r="AB2" s="46"/>
      <c r="AC2" s="46"/>
      <c r="AD2" s="46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1"/>
      <c r="DJ2" s="51"/>
      <c r="DK2" s="51"/>
      <c r="DL2" s="51"/>
      <c r="DM2" s="51"/>
      <c r="DN2" s="51"/>
      <c r="DO2" s="51"/>
      <c r="DP2" s="51"/>
      <c r="DQ2" s="51"/>
      <c r="DR2" s="51"/>
    </row>
    <row r="3" spans="3:109" ht="12.75" customHeight="1"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209"/>
      <c r="AC3" s="209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4"/>
      <c r="DC3" s="54"/>
      <c r="DD3" s="54"/>
      <c r="DE3" s="54"/>
    </row>
    <row r="4" spans="2:121" s="55" customFormat="1" ht="12.75" customHeight="1">
      <c r="B4" s="189" t="s">
        <v>60</v>
      </c>
      <c r="C4" s="190" t="s">
        <v>59</v>
      </c>
      <c r="D4" s="191" t="s">
        <v>93</v>
      </c>
      <c r="E4" s="192"/>
      <c r="F4" s="192"/>
      <c r="G4" s="192"/>
      <c r="H4" s="192"/>
      <c r="I4" s="193"/>
      <c r="J4" s="200" t="s">
        <v>94</v>
      </c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2"/>
    </row>
    <row r="5" spans="2:121" s="55" customFormat="1" ht="15.75" customHeight="1">
      <c r="B5" s="189"/>
      <c r="C5" s="190"/>
      <c r="D5" s="194"/>
      <c r="E5" s="195"/>
      <c r="F5" s="195"/>
      <c r="G5" s="195"/>
      <c r="H5" s="195"/>
      <c r="I5" s="196"/>
      <c r="J5" s="191" t="s">
        <v>95</v>
      </c>
      <c r="K5" s="192"/>
      <c r="L5" s="192"/>
      <c r="M5" s="192"/>
      <c r="N5" s="203" t="s">
        <v>96</v>
      </c>
      <c r="O5" s="204"/>
      <c r="P5" s="204"/>
      <c r="Q5" s="204"/>
      <c r="R5" s="204"/>
      <c r="S5" s="204"/>
      <c r="T5" s="204"/>
      <c r="U5" s="205"/>
      <c r="V5" s="191" t="s">
        <v>97</v>
      </c>
      <c r="W5" s="192"/>
      <c r="X5" s="192"/>
      <c r="Y5" s="193"/>
      <c r="Z5" s="191" t="s">
        <v>98</v>
      </c>
      <c r="AA5" s="192"/>
      <c r="AB5" s="192"/>
      <c r="AC5" s="193"/>
      <c r="AD5" s="191" t="s">
        <v>99</v>
      </c>
      <c r="AE5" s="192"/>
      <c r="AF5" s="192"/>
      <c r="AG5" s="193"/>
      <c r="AH5" s="210" t="s">
        <v>94</v>
      </c>
      <c r="AI5" s="211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8"/>
      <c r="AX5" s="191" t="s">
        <v>100</v>
      </c>
      <c r="AY5" s="192"/>
      <c r="AZ5" s="192"/>
      <c r="BA5" s="193"/>
      <c r="BB5" s="59" t="s">
        <v>55</v>
      </c>
      <c r="BC5" s="59"/>
      <c r="BD5" s="59"/>
      <c r="BE5" s="59"/>
      <c r="BF5" s="59"/>
      <c r="BG5" s="59"/>
      <c r="BH5" s="59"/>
      <c r="BI5" s="59"/>
      <c r="BJ5" s="191" t="s">
        <v>101</v>
      </c>
      <c r="BK5" s="192"/>
      <c r="BL5" s="192"/>
      <c r="BM5" s="193"/>
      <c r="BN5" s="60" t="s">
        <v>102</v>
      </c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211"/>
      <c r="CC5" s="211"/>
      <c r="CD5" s="211"/>
      <c r="CE5" s="211"/>
      <c r="CF5" s="211"/>
      <c r="CG5" s="212"/>
      <c r="CH5" s="191" t="s">
        <v>103</v>
      </c>
      <c r="CI5" s="192"/>
      <c r="CJ5" s="192"/>
      <c r="CK5" s="193"/>
      <c r="CL5" s="191" t="s">
        <v>104</v>
      </c>
      <c r="CM5" s="192"/>
      <c r="CN5" s="192"/>
      <c r="CO5" s="193"/>
      <c r="CP5" s="56" t="s">
        <v>102</v>
      </c>
      <c r="CQ5" s="56"/>
      <c r="CR5" s="56"/>
      <c r="CS5" s="56"/>
      <c r="CT5" s="56"/>
      <c r="CU5" s="56"/>
      <c r="CV5" s="56"/>
      <c r="CW5" s="56"/>
      <c r="CX5" s="191" t="s">
        <v>105</v>
      </c>
      <c r="CY5" s="192"/>
      <c r="CZ5" s="192"/>
      <c r="DA5" s="193"/>
      <c r="DB5" s="61" t="s">
        <v>102</v>
      </c>
      <c r="DC5" s="61"/>
      <c r="DD5" s="61"/>
      <c r="DE5" s="61"/>
      <c r="DF5" s="191" t="s">
        <v>106</v>
      </c>
      <c r="DG5" s="192"/>
      <c r="DH5" s="192"/>
      <c r="DI5" s="193"/>
      <c r="DJ5" s="191" t="s">
        <v>107</v>
      </c>
      <c r="DK5" s="192"/>
      <c r="DL5" s="192"/>
      <c r="DM5" s="192"/>
      <c r="DN5" s="192"/>
      <c r="DO5" s="193"/>
      <c r="DP5" s="78" t="s">
        <v>108</v>
      </c>
      <c r="DQ5" s="78"/>
    </row>
    <row r="6" spans="2:122" s="55" customFormat="1" ht="67.5" customHeight="1">
      <c r="B6" s="189"/>
      <c r="C6" s="190"/>
      <c r="D6" s="197"/>
      <c r="E6" s="198"/>
      <c r="F6" s="198"/>
      <c r="G6" s="198"/>
      <c r="H6" s="198"/>
      <c r="I6" s="199"/>
      <c r="J6" s="194"/>
      <c r="K6" s="195"/>
      <c r="L6" s="195"/>
      <c r="M6" s="195"/>
      <c r="N6" s="191" t="s">
        <v>109</v>
      </c>
      <c r="O6" s="192"/>
      <c r="P6" s="192"/>
      <c r="Q6" s="192"/>
      <c r="R6" s="191" t="s">
        <v>110</v>
      </c>
      <c r="S6" s="192"/>
      <c r="T6" s="192"/>
      <c r="U6" s="192"/>
      <c r="V6" s="197"/>
      <c r="W6" s="198"/>
      <c r="X6" s="198"/>
      <c r="Y6" s="199"/>
      <c r="Z6" s="197"/>
      <c r="AA6" s="198"/>
      <c r="AB6" s="198"/>
      <c r="AC6" s="199"/>
      <c r="AD6" s="197"/>
      <c r="AE6" s="198"/>
      <c r="AF6" s="198"/>
      <c r="AG6" s="199"/>
      <c r="AH6" s="191" t="s">
        <v>111</v>
      </c>
      <c r="AI6" s="192"/>
      <c r="AJ6" s="192"/>
      <c r="AK6" s="192"/>
      <c r="AL6" s="191" t="s">
        <v>112</v>
      </c>
      <c r="AM6" s="192"/>
      <c r="AN6" s="192"/>
      <c r="AO6" s="192"/>
      <c r="AP6" s="191" t="s">
        <v>113</v>
      </c>
      <c r="AQ6" s="192"/>
      <c r="AR6" s="192"/>
      <c r="AS6" s="192"/>
      <c r="AT6" s="191" t="s">
        <v>114</v>
      </c>
      <c r="AU6" s="192"/>
      <c r="AV6" s="192"/>
      <c r="AW6" s="192"/>
      <c r="AX6" s="197"/>
      <c r="AY6" s="198"/>
      <c r="AZ6" s="198"/>
      <c r="BA6" s="199"/>
      <c r="BB6" s="213" t="s">
        <v>115</v>
      </c>
      <c r="BC6" s="213"/>
      <c r="BD6" s="213"/>
      <c r="BE6" s="213"/>
      <c r="BF6" s="206" t="s">
        <v>116</v>
      </c>
      <c r="BG6" s="207"/>
      <c r="BH6" s="207"/>
      <c r="BI6" s="208"/>
      <c r="BJ6" s="197"/>
      <c r="BK6" s="198"/>
      <c r="BL6" s="198"/>
      <c r="BM6" s="199"/>
      <c r="BN6" s="191" t="s">
        <v>117</v>
      </c>
      <c r="BO6" s="192"/>
      <c r="BP6" s="192"/>
      <c r="BQ6" s="192"/>
      <c r="BR6" s="191" t="s">
        <v>118</v>
      </c>
      <c r="BS6" s="192"/>
      <c r="BT6" s="192"/>
      <c r="BU6" s="192"/>
      <c r="BV6" s="213" t="s">
        <v>119</v>
      </c>
      <c r="BW6" s="213"/>
      <c r="BX6" s="213"/>
      <c r="BY6" s="213"/>
      <c r="BZ6" s="191" t="s">
        <v>120</v>
      </c>
      <c r="CA6" s="192"/>
      <c r="CB6" s="192"/>
      <c r="CC6" s="192"/>
      <c r="CD6" s="191" t="s">
        <v>121</v>
      </c>
      <c r="CE6" s="192"/>
      <c r="CF6" s="192"/>
      <c r="CG6" s="192"/>
      <c r="CH6" s="197"/>
      <c r="CI6" s="198"/>
      <c r="CJ6" s="198"/>
      <c r="CK6" s="199"/>
      <c r="CL6" s="197"/>
      <c r="CM6" s="198"/>
      <c r="CN6" s="198"/>
      <c r="CO6" s="199"/>
      <c r="CP6" s="213" t="s">
        <v>122</v>
      </c>
      <c r="CQ6" s="213"/>
      <c r="CR6" s="213"/>
      <c r="CS6" s="213"/>
      <c r="CT6" s="213" t="s">
        <v>123</v>
      </c>
      <c r="CU6" s="213"/>
      <c r="CV6" s="213"/>
      <c r="CW6" s="213"/>
      <c r="CX6" s="197"/>
      <c r="CY6" s="198"/>
      <c r="CZ6" s="198"/>
      <c r="DA6" s="199"/>
      <c r="DB6" s="191" t="s">
        <v>124</v>
      </c>
      <c r="DC6" s="192"/>
      <c r="DD6" s="192"/>
      <c r="DE6" s="193"/>
      <c r="DF6" s="197"/>
      <c r="DG6" s="198"/>
      <c r="DH6" s="198"/>
      <c r="DI6" s="199"/>
      <c r="DJ6" s="197"/>
      <c r="DK6" s="198"/>
      <c r="DL6" s="198"/>
      <c r="DM6" s="198"/>
      <c r="DN6" s="198"/>
      <c r="DO6" s="199"/>
      <c r="DP6" s="78"/>
      <c r="DQ6" s="78"/>
      <c r="DR6" s="62"/>
    </row>
    <row r="7" spans="2:121" s="55" customFormat="1" ht="72.75" customHeight="1">
      <c r="B7" s="189"/>
      <c r="C7" s="190"/>
      <c r="D7" s="214" t="s">
        <v>125</v>
      </c>
      <c r="E7" s="215"/>
      <c r="F7" s="216" t="s">
        <v>63</v>
      </c>
      <c r="G7" s="216"/>
      <c r="H7" s="216" t="s">
        <v>64</v>
      </c>
      <c r="I7" s="216"/>
      <c r="J7" s="216" t="s">
        <v>63</v>
      </c>
      <c r="K7" s="216"/>
      <c r="L7" s="216" t="s">
        <v>64</v>
      </c>
      <c r="M7" s="216"/>
      <c r="N7" s="216" t="s">
        <v>63</v>
      </c>
      <c r="O7" s="216"/>
      <c r="P7" s="216" t="s">
        <v>64</v>
      </c>
      <c r="Q7" s="216"/>
      <c r="R7" s="216" t="s">
        <v>63</v>
      </c>
      <c r="S7" s="216"/>
      <c r="T7" s="216" t="s">
        <v>64</v>
      </c>
      <c r="U7" s="216"/>
      <c r="V7" s="216" t="s">
        <v>63</v>
      </c>
      <c r="W7" s="216"/>
      <c r="X7" s="216" t="s">
        <v>64</v>
      </c>
      <c r="Y7" s="216"/>
      <c r="Z7" s="216" t="s">
        <v>63</v>
      </c>
      <c r="AA7" s="216"/>
      <c r="AB7" s="216" t="s">
        <v>64</v>
      </c>
      <c r="AC7" s="216"/>
      <c r="AD7" s="216" t="s">
        <v>63</v>
      </c>
      <c r="AE7" s="216"/>
      <c r="AF7" s="216" t="s">
        <v>64</v>
      </c>
      <c r="AG7" s="216"/>
      <c r="AH7" s="216" t="s">
        <v>63</v>
      </c>
      <c r="AI7" s="216"/>
      <c r="AJ7" s="216" t="s">
        <v>64</v>
      </c>
      <c r="AK7" s="216"/>
      <c r="AL7" s="216" t="s">
        <v>63</v>
      </c>
      <c r="AM7" s="216"/>
      <c r="AN7" s="216" t="s">
        <v>64</v>
      </c>
      <c r="AO7" s="216"/>
      <c r="AP7" s="216" t="s">
        <v>63</v>
      </c>
      <c r="AQ7" s="216"/>
      <c r="AR7" s="216" t="s">
        <v>64</v>
      </c>
      <c r="AS7" s="216"/>
      <c r="AT7" s="216" t="s">
        <v>63</v>
      </c>
      <c r="AU7" s="216"/>
      <c r="AV7" s="216" t="s">
        <v>64</v>
      </c>
      <c r="AW7" s="216"/>
      <c r="AX7" s="216" t="s">
        <v>63</v>
      </c>
      <c r="AY7" s="216"/>
      <c r="AZ7" s="216" t="s">
        <v>64</v>
      </c>
      <c r="BA7" s="216"/>
      <c r="BB7" s="216" t="s">
        <v>63</v>
      </c>
      <c r="BC7" s="216"/>
      <c r="BD7" s="216" t="s">
        <v>64</v>
      </c>
      <c r="BE7" s="216"/>
      <c r="BF7" s="216" t="s">
        <v>63</v>
      </c>
      <c r="BG7" s="216"/>
      <c r="BH7" s="216" t="s">
        <v>64</v>
      </c>
      <c r="BI7" s="216"/>
      <c r="BJ7" s="216" t="s">
        <v>63</v>
      </c>
      <c r="BK7" s="216"/>
      <c r="BL7" s="216" t="s">
        <v>64</v>
      </c>
      <c r="BM7" s="216"/>
      <c r="BN7" s="216" t="s">
        <v>63</v>
      </c>
      <c r="BO7" s="216"/>
      <c r="BP7" s="216" t="s">
        <v>64</v>
      </c>
      <c r="BQ7" s="216"/>
      <c r="BR7" s="216" t="s">
        <v>63</v>
      </c>
      <c r="BS7" s="216"/>
      <c r="BT7" s="216" t="s">
        <v>64</v>
      </c>
      <c r="BU7" s="216"/>
      <c r="BV7" s="216" t="s">
        <v>63</v>
      </c>
      <c r="BW7" s="216"/>
      <c r="BX7" s="216" t="s">
        <v>64</v>
      </c>
      <c r="BY7" s="216"/>
      <c r="BZ7" s="216" t="s">
        <v>63</v>
      </c>
      <c r="CA7" s="216"/>
      <c r="CB7" s="216" t="s">
        <v>64</v>
      </c>
      <c r="CC7" s="216"/>
      <c r="CD7" s="216" t="s">
        <v>63</v>
      </c>
      <c r="CE7" s="216"/>
      <c r="CF7" s="216" t="s">
        <v>64</v>
      </c>
      <c r="CG7" s="216"/>
      <c r="CH7" s="216" t="s">
        <v>63</v>
      </c>
      <c r="CI7" s="216"/>
      <c r="CJ7" s="216" t="s">
        <v>64</v>
      </c>
      <c r="CK7" s="216"/>
      <c r="CL7" s="216" t="s">
        <v>63</v>
      </c>
      <c r="CM7" s="216"/>
      <c r="CN7" s="216" t="s">
        <v>64</v>
      </c>
      <c r="CO7" s="216"/>
      <c r="CP7" s="216" t="s">
        <v>63</v>
      </c>
      <c r="CQ7" s="216"/>
      <c r="CR7" s="216" t="s">
        <v>64</v>
      </c>
      <c r="CS7" s="216"/>
      <c r="CT7" s="216" t="s">
        <v>63</v>
      </c>
      <c r="CU7" s="216"/>
      <c r="CV7" s="216" t="s">
        <v>64</v>
      </c>
      <c r="CW7" s="216"/>
      <c r="CX7" s="216" t="s">
        <v>63</v>
      </c>
      <c r="CY7" s="216"/>
      <c r="CZ7" s="216" t="s">
        <v>64</v>
      </c>
      <c r="DA7" s="216"/>
      <c r="DB7" s="216" t="s">
        <v>63</v>
      </c>
      <c r="DC7" s="216"/>
      <c r="DD7" s="216" t="s">
        <v>64</v>
      </c>
      <c r="DE7" s="216"/>
      <c r="DF7" s="216" t="s">
        <v>63</v>
      </c>
      <c r="DG7" s="216"/>
      <c r="DH7" s="216" t="s">
        <v>64</v>
      </c>
      <c r="DI7" s="216"/>
      <c r="DJ7" s="217" t="s">
        <v>126</v>
      </c>
      <c r="DK7" s="218"/>
      <c r="DL7" s="216" t="s">
        <v>63</v>
      </c>
      <c r="DM7" s="216"/>
      <c r="DN7" s="216" t="s">
        <v>64</v>
      </c>
      <c r="DO7" s="216"/>
      <c r="DP7" s="216" t="s">
        <v>64</v>
      </c>
      <c r="DQ7" s="216"/>
    </row>
    <row r="8" spans="2:121" s="55" customFormat="1" ht="40.5" customHeight="1">
      <c r="B8" s="189"/>
      <c r="C8" s="190"/>
      <c r="D8" s="63" t="s">
        <v>61</v>
      </c>
      <c r="E8" s="64" t="s">
        <v>62</v>
      </c>
      <c r="F8" s="63" t="s">
        <v>61</v>
      </c>
      <c r="G8" s="64" t="s">
        <v>62</v>
      </c>
      <c r="H8" s="63" t="s">
        <v>61</v>
      </c>
      <c r="I8" s="64" t="s">
        <v>62</v>
      </c>
      <c r="J8" s="63" t="s">
        <v>61</v>
      </c>
      <c r="K8" s="64" t="s">
        <v>62</v>
      </c>
      <c r="L8" s="63" t="s">
        <v>61</v>
      </c>
      <c r="M8" s="64" t="s">
        <v>62</v>
      </c>
      <c r="N8" s="63" t="s">
        <v>61</v>
      </c>
      <c r="O8" s="64" t="s">
        <v>62</v>
      </c>
      <c r="P8" s="63" t="s">
        <v>61</v>
      </c>
      <c r="Q8" s="64" t="s">
        <v>62</v>
      </c>
      <c r="R8" s="63" t="s">
        <v>61</v>
      </c>
      <c r="S8" s="64" t="s">
        <v>62</v>
      </c>
      <c r="T8" s="63" t="s">
        <v>61</v>
      </c>
      <c r="U8" s="64" t="s">
        <v>62</v>
      </c>
      <c r="V8" s="63" t="s">
        <v>61</v>
      </c>
      <c r="W8" s="64" t="s">
        <v>62</v>
      </c>
      <c r="X8" s="63" t="s">
        <v>61</v>
      </c>
      <c r="Y8" s="64" t="s">
        <v>62</v>
      </c>
      <c r="Z8" s="63" t="s">
        <v>61</v>
      </c>
      <c r="AA8" s="64" t="s">
        <v>62</v>
      </c>
      <c r="AB8" s="63" t="s">
        <v>61</v>
      </c>
      <c r="AC8" s="64" t="s">
        <v>62</v>
      </c>
      <c r="AD8" s="63" t="s">
        <v>61</v>
      </c>
      <c r="AE8" s="64" t="s">
        <v>62</v>
      </c>
      <c r="AF8" s="63" t="s">
        <v>61</v>
      </c>
      <c r="AG8" s="64" t="s">
        <v>62</v>
      </c>
      <c r="AH8" s="63" t="s">
        <v>61</v>
      </c>
      <c r="AI8" s="64" t="s">
        <v>62</v>
      </c>
      <c r="AJ8" s="63" t="s">
        <v>61</v>
      </c>
      <c r="AK8" s="64" t="s">
        <v>62</v>
      </c>
      <c r="AL8" s="63" t="s">
        <v>61</v>
      </c>
      <c r="AM8" s="64" t="s">
        <v>62</v>
      </c>
      <c r="AN8" s="63" t="s">
        <v>61</v>
      </c>
      <c r="AO8" s="64" t="s">
        <v>62</v>
      </c>
      <c r="AP8" s="63" t="s">
        <v>61</v>
      </c>
      <c r="AQ8" s="64" t="s">
        <v>62</v>
      </c>
      <c r="AR8" s="63" t="s">
        <v>61</v>
      </c>
      <c r="AS8" s="64" t="s">
        <v>62</v>
      </c>
      <c r="AT8" s="63" t="s">
        <v>61</v>
      </c>
      <c r="AU8" s="64" t="s">
        <v>62</v>
      </c>
      <c r="AV8" s="63" t="s">
        <v>61</v>
      </c>
      <c r="AW8" s="64" t="s">
        <v>62</v>
      </c>
      <c r="AX8" s="63" t="s">
        <v>61</v>
      </c>
      <c r="AY8" s="64" t="s">
        <v>62</v>
      </c>
      <c r="AZ8" s="63" t="s">
        <v>61</v>
      </c>
      <c r="BA8" s="64" t="s">
        <v>62</v>
      </c>
      <c r="BB8" s="63" t="s">
        <v>61</v>
      </c>
      <c r="BC8" s="64" t="s">
        <v>62</v>
      </c>
      <c r="BD8" s="63" t="s">
        <v>61</v>
      </c>
      <c r="BE8" s="64" t="s">
        <v>62</v>
      </c>
      <c r="BF8" s="63" t="s">
        <v>61</v>
      </c>
      <c r="BG8" s="64" t="s">
        <v>62</v>
      </c>
      <c r="BH8" s="63" t="s">
        <v>61</v>
      </c>
      <c r="BI8" s="64" t="s">
        <v>62</v>
      </c>
      <c r="BJ8" s="63" t="s">
        <v>61</v>
      </c>
      <c r="BK8" s="64" t="s">
        <v>62</v>
      </c>
      <c r="BL8" s="63" t="s">
        <v>61</v>
      </c>
      <c r="BM8" s="64" t="s">
        <v>62</v>
      </c>
      <c r="BN8" s="63" t="s">
        <v>61</v>
      </c>
      <c r="BO8" s="64" t="s">
        <v>62</v>
      </c>
      <c r="BP8" s="63" t="s">
        <v>61</v>
      </c>
      <c r="BQ8" s="64" t="s">
        <v>62</v>
      </c>
      <c r="BR8" s="63" t="s">
        <v>61</v>
      </c>
      <c r="BS8" s="64" t="s">
        <v>62</v>
      </c>
      <c r="BT8" s="63" t="s">
        <v>61</v>
      </c>
      <c r="BU8" s="64" t="s">
        <v>62</v>
      </c>
      <c r="BV8" s="63" t="s">
        <v>61</v>
      </c>
      <c r="BW8" s="64" t="s">
        <v>62</v>
      </c>
      <c r="BX8" s="63" t="s">
        <v>61</v>
      </c>
      <c r="BY8" s="64" t="s">
        <v>62</v>
      </c>
      <c r="BZ8" s="63" t="s">
        <v>61</v>
      </c>
      <c r="CA8" s="64" t="s">
        <v>62</v>
      </c>
      <c r="CB8" s="63" t="s">
        <v>61</v>
      </c>
      <c r="CC8" s="64" t="s">
        <v>62</v>
      </c>
      <c r="CD8" s="63" t="s">
        <v>61</v>
      </c>
      <c r="CE8" s="64" t="s">
        <v>62</v>
      </c>
      <c r="CF8" s="63" t="s">
        <v>61</v>
      </c>
      <c r="CG8" s="64" t="s">
        <v>62</v>
      </c>
      <c r="CH8" s="63" t="s">
        <v>61</v>
      </c>
      <c r="CI8" s="64" t="s">
        <v>62</v>
      </c>
      <c r="CJ8" s="63" t="s">
        <v>61</v>
      </c>
      <c r="CK8" s="64" t="s">
        <v>62</v>
      </c>
      <c r="CL8" s="63" t="s">
        <v>61</v>
      </c>
      <c r="CM8" s="64" t="s">
        <v>62</v>
      </c>
      <c r="CN8" s="63" t="s">
        <v>61</v>
      </c>
      <c r="CO8" s="64" t="s">
        <v>62</v>
      </c>
      <c r="CP8" s="63" t="s">
        <v>61</v>
      </c>
      <c r="CQ8" s="64" t="s">
        <v>62</v>
      </c>
      <c r="CR8" s="63" t="s">
        <v>61</v>
      </c>
      <c r="CS8" s="64" t="s">
        <v>62</v>
      </c>
      <c r="CT8" s="63" t="s">
        <v>61</v>
      </c>
      <c r="CU8" s="64" t="s">
        <v>62</v>
      </c>
      <c r="CV8" s="63" t="s">
        <v>61</v>
      </c>
      <c r="CW8" s="64" t="s">
        <v>62</v>
      </c>
      <c r="CX8" s="63" t="s">
        <v>61</v>
      </c>
      <c r="CY8" s="64" t="s">
        <v>62</v>
      </c>
      <c r="CZ8" s="63" t="s">
        <v>61</v>
      </c>
      <c r="DA8" s="64" t="s">
        <v>62</v>
      </c>
      <c r="DB8" s="63" t="s">
        <v>61</v>
      </c>
      <c r="DC8" s="64" t="s">
        <v>62</v>
      </c>
      <c r="DD8" s="63" t="s">
        <v>61</v>
      </c>
      <c r="DE8" s="64" t="s">
        <v>62</v>
      </c>
      <c r="DF8" s="63" t="s">
        <v>61</v>
      </c>
      <c r="DG8" s="64" t="s">
        <v>62</v>
      </c>
      <c r="DH8" s="63" t="s">
        <v>61</v>
      </c>
      <c r="DI8" s="64" t="s">
        <v>62</v>
      </c>
      <c r="DJ8" s="63" t="s">
        <v>61</v>
      </c>
      <c r="DK8" s="64" t="s">
        <v>62</v>
      </c>
      <c r="DL8" s="63" t="s">
        <v>61</v>
      </c>
      <c r="DM8" s="64" t="s">
        <v>62</v>
      </c>
      <c r="DN8" s="63" t="s">
        <v>61</v>
      </c>
      <c r="DO8" s="64" t="s">
        <v>62</v>
      </c>
      <c r="DP8" s="63" t="s">
        <v>61</v>
      </c>
      <c r="DQ8" s="64" t="s">
        <v>62</v>
      </c>
    </row>
    <row r="9" spans="2:121" s="55" customFormat="1" ht="15" customHeight="1">
      <c r="B9" s="65"/>
      <c r="C9" s="48">
        <v>1</v>
      </c>
      <c r="D9" s="48">
        <f>C9+1</f>
        <v>2</v>
      </c>
      <c r="E9" s="48">
        <f>D9+1</f>
        <v>3</v>
      </c>
      <c r="F9" s="48">
        <f aca="true" t="shared" si="0" ref="F9:BQ9">E9+1</f>
        <v>4</v>
      </c>
      <c r="G9" s="48">
        <f t="shared" si="0"/>
        <v>5</v>
      </c>
      <c r="H9" s="48">
        <f t="shared" si="0"/>
        <v>6</v>
      </c>
      <c r="I9" s="48">
        <f t="shared" si="0"/>
        <v>7</v>
      </c>
      <c r="J9" s="48">
        <f t="shared" si="0"/>
        <v>8</v>
      </c>
      <c r="K9" s="48">
        <f t="shared" si="0"/>
        <v>9</v>
      </c>
      <c r="L9" s="48">
        <f t="shared" si="0"/>
        <v>10</v>
      </c>
      <c r="M9" s="48">
        <f t="shared" si="0"/>
        <v>11</v>
      </c>
      <c r="N9" s="48">
        <f t="shared" si="0"/>
        <v>12</v>
      </c>
      <c r="O9" s="48">
        <f t="shared" si="0"/>
        <v>13</v>
      </c>
      <c r="P9" s="48">
        <f t="shared" si="0"/>
        <v>14</v>
      </c>
      <c r="Q9" s="48">
        <f t="shared" si="0"/>
        <v>15</v>
      </c>
      <c r="R9" s="48">
        <f t="shared" si="0"/>
        <v>16</v>
      </c>
      <c r="S9" s="48">
        <f t="shared" si="0"/>
        <v>17</v>
      </c>
      <c r="T9" s="48">
        <f t="shared" si="0"/>
        <v>18</v>
      </c>
      <c r="U9" s="48">
        <f t="shared" si="0"/>
        <v>19</v>
      </c>
      <c r="V9" s="48">
        <f t="shared" si="0"/>
        <v>20</v>
      </c>
      <c r="W9" s="48">
        <f t="shared" si="0"/>
        <v>21</v>
      </c>
      <c r="X9" s="48">
        <f t="shared" si="0"/>
        <v>22</v>
      </c>
      <c r="Y9" s="48">
        <f t="shared" si="0"/>
        <v>23</v>
      </c>
      <c r="Z9" s="48">
        <f t="shared" si="0"/>
        <v>24</v>
      </c>
      <c r="AA9" s="48">
        <f t="shared" si="0"/>
        <v>25</v>
      </c>
      <c r="AB9" s="48">
        <f t="shared" si="0"/>
        <v>26</v>
      </c>
      <c r="AC9" s="48">
        <f t="shared" si="0"/>
        <v>27</v>
      </c>
      <c r="AD9" s="48">
        <f t="shared" si="0"/>
        <v>28</v>
      </c>
      <c r="AE9" s="48">
        <f t="shared" si="0"/>
        <v>29</v>
      </c>
      <c r="AF9" s="48">
        <f t="shared" si="0"/>
        <v>30</v>
      </c>
      <c r="AG9" s="48">
        <f t="shared" si="0"/>
        <v>31</v>
      </c>
      <c r="AH9" s="48">
        <f t="shared" si="0"/>
        <v>32</v>
      </c>
      <c r="AI9" s="48">
        <f t="shared" si="0"/>
        <v>33</v>
      </c>
      <c r="AJ9" s="48">
        <f t="shared" si="0"/>
        <v>34</v>
      </c>
      <c r="AK9" s="48">
        <f t="shared" si="0"/>
        <v>35</v>
      </c>
      <c r="AL9" s="48">
        <f t="shared" si="0"/>
        <v>36</v>
      </c>
      <c r="AM9" s="48">
        <f t="shared" si="0"/>
        <v>37</v>
      </c>
      <c r="AN9" s="48">
        <f t="shared" si="0"/>
        <v>38</v>
      </c>
      <c r="AO9" s="48">
        <f t="shared" si="0"/>
        <v>39</v>
      </c>
      <c r="AP9" s="48">
        <f t="shared" si="0"/>
        <v>40</v>
      </c>
      <c r="AQ9" s="48">
        <f t="shared" si="0"/>
        <v>41</v>
      </c>
      <c r="AR9" s="48">
        <f t="shared" si="0"/>
        <v>42</v>
      </c>
      <c r="AS9" s="48">
        <f t="shared" si="0"/>
        <v>43</v>
      </c>
      <c r="AT9" s="48">
        <f t="shared" si="0"/>
        <v>44</v>
      </c>
      <c r="AU9" s="48">
        <f t="shared" si="0"/>
        <v>45</v>
      </c>
      <c r="AV9" s="48">
        <f t="shared" si="0"/>
        <v>46</v>
      </c>
      <c r="AW9" s="48">
        <f t="shared" si="0"/>
        <v>47</v>
      </c>
      <c r="AX9" s="48">
        <f t="shared" si="0"/>
        <v>48</v>
      </c>
      <c r="AY9" s="48">
        <f t="shared" si="0"/>
        <v>49</v>
      </c>
      <c r="AZ9" s="48">
        <f t="shared" si="0"/>
        <v>50</v>
      </c>
      <c r="BA9" s="48">
        <f t="shared" si="0"/>
        <v>51</v>
      </c>
      <c r="BB9" s="48">
        <f t="shared" si="0"/>
        <v>52</v>
      </c>
      <c r="BC9" s="48">
        <f t="shared" si="0"/>
        <v>53</v>
      </c>
      <c r="BD9" s="48">
        <f t="shared" si="0"/>
        <v>54</v>
      </c>
      <c r="BE9" s="48">
        <f t="shared" si="0"/>
        <v>55</v>
      </c>
      <c r="BF9" s="48">
        <f t="shared" si="0"/>
        <v>56</v>
      </c>
      <c r="BG9" s="48">
        <f t="shared" si="0"/>
        <v>57</v>
      </c>
      <c r="BH9" s="48">
        <f t="shared" si="0"/>
        <v>58</v>
      </c>
      <c r="BI9" s="48">
        <f t="shared" si="0"/>
        <v>59</v>
      </c>
      <c r="BJ9" s="48">
        <f t="shared" si="0"/>
        <v>60</v>
      </c>
      <c r="BK9" s="48">
        <f t="shared" si="0"/>
        <v>61</v>
      </c>
      <c r="BL9" s="48">
        <f t="shared" si="0"/>
        <v>62</v>
      </c>
      <c r="BM9" s="48">
        <f t="shared" si="0"/>
        <v>63</v>
      </c>
      <c r="BN9" s="48">
        <f t="shared" si="0"/>
        <v>64</v>
      </c>
      <c r="BO9" s="48">
        <f t="shared" si="0"/>
        <v>65</v>
      </c>
      <c r="BP9" s="48">
        <f t="shared" si="0"/>
        <v>66</v>
      </c>
      <c r="BQ9" s="48">
        <f t="shared" si="0"/>
        <v>67</v>
      </c>
      <c r="BR9" s="48">
        <f aca="true" t="shared" si="1" ref="BR9:DQ9">BQ9+1</f>
        <v>68</v>
      </c>
      <c r="BS9" s="48">
        <f t="shared" si="1"/>
        <v>69</v>
      </c>
      <c r="BT9" s="48">
        <f t="shared" si="1"/>
        <v>70</v>
      </c>
      <c r="BU9" s="48">
        <f t="shared" si="1"/>
        <v>71</v>
      </c>
      <c r="BV9" s="48">
        <f t="shared" si="1"/>
        <v>72</v>
      </c>
      <c r="BW9" s="48">
        <f t="shared" si="1"/>
        <v>73</v>
      </c>
      <c r="BX9" s="48">
        <f t="shared" si="1"/>
        <v>74</v>
      </c>
      <c r="BY9" s="48">
        <f t="shared" si="1"/>
        <v>75</v>
      </c>
      <c r="BZ9" s="48">
        <f t="shared" si="1"/>
        <v>76</v>
      </c>
      <c r="CA9" s="48">
        <f t="shared" si="1"/>
        <v>77</v>
      </c>
      <c r="CB9" s="48">
        <f t="shared" si="1"/>
        <v>78</v>
      </c>
      <c r="CC9" s="48">
        <f t="shared" si="1"/>
        <v>79</v>
      </c>
      <c r="CD9" s="48">
        <f t="shared" si="1"/>
        <v>80</v>
      </c>
      <c r="CE9" s="48">
        <f t="shared" si="1"/>
        <v>81</v>
      </c>
      <c r="CF9" s="48">
        <f t="shared" si="1"/>
        <v>82</v>
      </c>
      <c r="CG9" s="48">
        <f t="shared" si="1"/>
        <v>83</v>
      </c>
      <c r="CH9" s="48">
        <f t="shared" si="1"/>
        <v>84</v>
      </c>
      <c r="CI9" s="48">
        <f t="shared" si="1"/>
        <v>85</v>
      </c>
      <c r="CJ9" s="48">
        <f t="shared" si="1"/>
        <v>86</v>
      </c>
      <c r="CK9" s="48">
        <f t="shared" si="1"/>
        <v>87</v>
      </c>
      <c r="CL9" s="48">
        <f t="shared" si="1"/>
        <v>88</v>
      </c>
      <c r="CM9" s="48">
        <f t="shared" si="1"/>
        <v>89</v>
      </c>
      <c r="CN9" s="48">
        <f t="shared" si="1"/>
        <v>90</v>
      </c>
      <c r="CO9" s="48">
        <f t="shared" si="1"/>
        <v>91</v>
      </c>
      <c r="CP9" s="48">
        <f t="shared" si="1"/>
        <v>92</v>
      </c>
      <c r="CQ9" s="48">
        <f t="shared" si="1"/>
        <v>93</v>
      </c>
      <c r="CR9" s="48">
        <f t="shared" si="1"/>
        <v>94</v>
      </c>
      <c r="CS9" s="48">
        <f t="shared" si="1"/>
        <v>95</v>
      </c>
      <c r="CT9" s="48">
        <f t="shared" si="1"/>
        <v>96</v>
      </c>
      <c r="CU9" s="48">
        <f t="shared" si="1"/>
        <v>97</v>
      </c>
      <c r="CV9" s="48">
        <f t="shared" si="1"/>
        <v>98</v>
      </c>
      <c r="CW9" s="48">
        <f t="shared" si="1"/>
        <v>99</v>
      </c>
      <c r="CX9" s="48">
        <f t="shared" si="1"/>
        <v>100</v>
      </c>
      <c r="CY9" s="48">
        <f t="shared" si="1"/>
        <v>101</v>
      </c>
      <c r="CZ9" s="48">
        <f t="shared" si="1"/>
        <v>102</v>
      </c>
      <c r="DA9" s="48">
        <f t="shared" si="1"/>
        <v>103</v>
      </c>
      <c r="DB9" s="48">
        <f t="shared" si="1"/>
        <v>104</v>
      </c>
      <c r="DC9" s="48">
        <f t="shared" si="1"/>
        <v>105</v>
      </c>
      <c r="DD9" s="48">
        <f t="shared" si="1"/>
        <v>106</v>
      </c>
      <c r="DE9" s="48">
        <f t="shared" si="1"/>
        <v>107</v>
      </c>
      <c r="DF9" s="48">
        <f t="shared" si="1"/>
        <v>108</v>
      </c>
      <c r="DG9" s="48">
        <f t="shared" si="1"/>
        <v>109</v>
      </c>
      <c r="DH9" s="48">
        <f t="shared" si="1"/>
        <v>110</v>
      </c>
      <c r="DI9" s="48">
        <f t="shared" si="1"/>
        <v>111</v>
      </c>
      <c r="DJ9" s="48">
        <f t="shared" si="1"/>
        <v>112</v>
      </c>
      <c r="DK9" s="48">
        <f t="shared" si="1"/>
        <v>113</v>
      </c>
      <c r="DL9" s="48">
        <f t="shared" si="1"/>
        <v>114</v>
      </c>
      <c r="DM9" s="48">
        <f t="shared" si="1"/>
        <v>115</v>
      </c>
      <c r="DN9" s="48">
        <f t="shared" si="1"/>
        <v>116</v>
      </c>
      <c r="DO9" s="48">
        <f t="shared" si="1"/>
        <v>117</v>
      </c>
      <c r="DP9" s="48">
        <f t="shared" si="1"/>
        <v>118</v>
      </c>
      <c r="DQ9" s="48">
        <f t="shared" si="1"/>
        <v>119</v>
      </c>
    </row>
    <row r="10" spans="2:121" s="66" customFormat="1" ht="21" customHeight="1">
      <c r="B10" s="71">
        <v>1</v>
      </c>
      <c r="C10" s="73" t="s">
        <v>132</v>
      </c>
      <c r="D10" s="67">
        <f aca="true" t="shared" si="2" ref="D10:E17">F10+H10-DP10</f>
        <v>4746945.999999999</v>
      </c>
      <c r="E10" s="67">
        <f t="shared" si="2"/>
        <v>1499811.4363000002</v>
      </c>
      <c r="F10" s="67">
        <f aca="true" t="shared" si="3" ref="F10:I17">J10+V10+Z10+AD10+AX10+BJ10+CH10+CL10+CX10+DF10+DL10</f>
        <v>2451983.3</v>
      </c>
      <c r="G10" s="67">
        <f t="shared" si="3"/>
        <v>1345852.6415000001</v>
      </c>
      <c r="H10" s="67">
        <f t="shared" si="3"/>
        <v>2353379.0999999996</v>
      </c>
      <c r="I10" s="67">
        <f t="shared" si="3"/>
        <v>153958.7948</v>
      </c>
      <c r="J10" s="67">
        <v>465437.3</v>
      </c>
      <c r="K10" s="67">
        <v>300566.6168</v>
      </c>
      <c r="L10" s="67">
        <v>93626.8</v>
      </c>
      <c r="M10" s="67">
        <v>9920.3388</v>
      </c>
      <c r="N10" s="67">
        <v>376602</v>
      </c>
      <c r="O10" s="67">
        <v>247274.659</v>
      </c>
      <c r="P10" s="67">
        <v>3800</v>
      </c>
      <c r="Q10" s="67">
        <v>1565</v>
      </c>
      <c r="R10" s="67">
        <v>8500</v>
      </c>
      <c r="S10" s="67">
        <v>5484.256</v>
      </c>
      <c r="T10" s="67">
        <v>0</v>
      </c>
      <c r="U10" s="67">
        <v>0</v>
      </c>
      <c r="V10" s="67">
        <v>13500</v>
      </c>
      <c r="W10" s="67">
        <v>249</v>
      </c>
      <c r="X10" s="67">
        <v>975</v>
      </c>
      <c r="Y10" s="67">
        <v>975</v>
      </c>
      <c r="Z10" s="67">
        <v>0</v>
      </c>
      <c r="AA10" s="67">
        <v>0</v>
      </c>
      <c r="AB10" s="67">
        <v>0</v>
      </c>
      <c r="AC10" s="67">
        <v>0</v>
      </c>
      <c r="AD10" s="67">
        <v>50350</v>
      </c>
      <c r="AE10" s="67">
        <v>21336.9948</v>
      </c>
      <c r="AF10" s="67">
        <v>1027782.9</v>
      </c>
      <c r="AG10" s="67">
        <v>-2521.909</v>
      </c>
      <c r="AH10" s="67">
        <v>29300</v>
      </c>
      <c r="AI10" s="67">
        <v>2548.9948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21050</v>
      </c>
      <c r="AQ10" s="67">
        <v>18788</v>
      </c>
      <c r="AR10" s="67">
        <v>1060302.9</v>
      </c>
      <c r="AS10" s="67">
        <v>47493.882</v>
      </c>
      <c r="AT10" s="67">
        <v>0</v>
      </c>
      <c r="AU10" s="67">
        <v>0</v>
      </c>
      <c r="AV10" s="67">
        <v>-32520</v>
      </c>
      <c r="AW10" s="67">
        <v>-50015.791</v>
      </c>
      <c r="AX10" s="67">
        <v>484138</v>
      </c>
      <c r="AY10" s="67">
        <v>282136.705</v>
      </c>
      <c r="AZ10" s="67">
        <v>123063.2</v>
      </c>
      <c r="BA10" s="67">
        <v>78844.332</v>
      </c>
      <c r="BB10" s="67">
        <v>425148</v>
      </c>
      <c r="BC10" s="67">
        <v>260880.055</v>
      </c>
      <c r="BD10" s="67">
        <v>121955.2</v>
      </c>
      <c r="BE10" s="67">
        <v>78844.332</v>
      </c>
      <c r="BF10" s="67">
        <v>58990</v>
      </c>
      <c r="BG10" s="67">
        <v>21256.65</v>
      </c>
      <c r="BH10" s="67">
        <v>1108</v>
      </c>
      <c r="BI10" s="67">
        <v>0</v>
      </c>
      <c r="BJ10" s="67">
        <v>28275</v>
      </c>
      <c r="BK10" s="67">
        <v>20604.815</v>
      </c>
      <c r="BL10" s="67">
        <v>582126.9</v>
      </c>
      <c r="BM10" s="67">
        <v>54692.447</v>
      </c>
      <c r="BN10" s="67">
        <v>3900</v>
      </c>
      <c r="BO10" s="67">
        <v>2390.99</v>
      </c>
      <c r="BP10" s="67">
        <v>349730.6</v>
      </c>
      <c r="BQ10" s="67">
        <v>48292.447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232396.3</v>
      </c>
      <c r="BY10" s="67">
        <v>6400</v>
      </c>
      <c r="BZ10" s="67">
        <v>24375</v>
      </c>
      <c r="CA10" s="67">
        <v>18213.825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7400</v>
      </c>
      <c r="CI10" s="67">
        <v>6115</v>
      </c>
      <c r="CJ10" s="67">
        <v>0</v>
      </c>
      <c r="CK10" s="67">
        <v>0</v>
      </c>
      <c r="CL10" s="67">
        <v>254319.5</v>
      </c>
      <c r="CM10" s="67">
        <v>162898.4229</v>
      </c>
      <c r="CN10" s="67">
        <v>201106.3</v>
      </c>
      <c r="CO10" s="67">
        <v>998</v>
      </c>
      <c r="CP10" s="67">
        <v>244319.5</v>
      </c>
      <c r="CQ10" s="67">
        <v>159598.1729</v>
      </c>
      <c r="CR10" s="67">
        <v>200106.3</v>
      </c>
      <c r="CS10" s="67">
        <v>998</v>
      </c>
      <c r="CT10" s="67">
        <v>100867</v>
      </c>
      <c r="CU10" s="67">
        <v>65365.733</v>
      </c>
      <c r="CV10" s="67">
        <v>1110</v>
      </c>
      <c r="CW10" s="67">
        <v>998</v>
      </c>
      <c r="CX10" s="67">
        <v>868337.7</v>
      </c>
      <c r="CY10" s="67">
        <v>533608.787</v>
      </c>
      <c r="CZ10" s="67">
        <v>324698</v>
      </c>
      <c r="DA10" s="67">
        <v>11050.586</v>
      </c>
      <c r="DB10" s="67">
        <v>527131.8</v>
      </c>
      <c r="DC10" s="67">
        <v>317795.139</v>
      </c>
      <c r="DD10" s="67">
        <v>295093</v>
      </c>
      <c r="DE10" s="67">
        <v>5209.894</v>
      </c>
      <c r="DF10" s="67">
        <v>46664.5</v>
      </c>
      <c r="DG10" s="67">
        <v>18336.3</v>
      </c>
      <c r="DH10" s="67">
        <v>0</v>
      </c>
      <c r="DI10" s="67">
        <v>0</v>
      </c>
      <c r="DJ10" s="67">
        <f aca="true" t="shared" si="4" ref="DJ10:DK17">DL10+DN10-DP10</f>
        <v>175144.9</v>
      </c>
      <c r="DK10" s="67">
        <f t="shared" si="4"/>
        <v>0</v>
      </c>
      <c r="DL10" s="67">
        <v>233561.3</v>
      </c>
      <c r="DM10" s="67">
        <v>0</v>
      </c>
      <c r="DN10" s="67">
        <v>0</v>
      </c>
      <c r="DO10" s="67">
        <v>0</v>
      </c>
      <c r="DP10" s="67">
        <v>58416.4</v>
      </c>
      <c r="DQ10" s="67">
        <v>0</v>
      </c>
    </row>
    <row r="11" spans="2:121" s="66" customFormat="1" ht="21" customHeight="1">
      <c r="B11" s="70">
        <v>2</v>
      </c>
      <c r="C11" s="73" t="s">
        <v>133</v>
      </c>
      <c r="D11" s="67">
        <f t="shared" si="2"/>
        <v>1226906.4903</v>
      </c>
      <c r="E11" s="67">
        <f t="shared" si="2"/>
        <v>440920.49159999995</v>
      </c>
      <c r="F11" s="67">
        <f t="shared" si="3"/>
        <v>641936</v>
      </c>
      <c r="G11" s="67">
        <f t="shared" si="3"/>
        <v>333791.7866</v>
      </c>
      <c r="H11" s="67">
        <f t="shared" si="3"/>
        <v>674970.4903</v>
      </c>
      <c r="I11" s="67">
        <f t="shared" si="3"/>
        <v>108878.70499999999</v>
      </c>
      <c r="J11" s="67">
        <v>210056.7</v>
      </c>
      <c r="K11" s="67">
        <v>125062.6129</v>
      </c>
      <c r="L11" s="67">
        <v>3300</v>
      </c>
      <c r="M11" s="67">
        <v>1680</v>
      </c>
      <c r="N11" s="67">
        <v>196092.2</v>
      </c>
      <c r="O11" s="67">
        <v>115884.3299</v>
      </c>
      <c r="P11" s="67">
        <v>1500</v>
      </c>
      <c r="Q11" s="67">
        <v>1430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2500</v>
      </c>
      <c r="AE11" s="67">
        <v>945.72</v>
      </c>
      <c r="AF11" s="67">
        <v>334989.55</v>
      </c>
      <c r="AG11" s="67">
        <v>34643.653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2500</v>
      </c>
      <c r="AQ11" s="67">
        <v>945.72</v>
      </c>
      <c r="AR11" s="67">
        <v>336989.55</v>
      </c>
      <c r="AS11" s="67">
        <v>40393.562</v>
      </c>
      <c r="AT11" s="67">
        <v>0</v>
      </c>
      <c r="AU11" s="67">
        <v>0</v>
      </c>
      <c r="AV11" s="67">
        <v>-2000</v>
      </c>
      <c r="AW11" s="67">
        <v>-5749.909</v>
      </c>
      <c r="AX11" s="67">
        <v>82058</v>
      </c>
      <c r="AY11" s="67">
        <v>56336.955</v>
      </c>
      <c r="AZ11" s="67">
        <v>20000</v>
      </c>
      <c r="BA11" s="67">
        <v>0</v>
      </c>
      <c r="BB11" s="67">
        <v>81362</v>
      </c>
      <c r="BC11" s="67">
        <v>56336.955</v>
      </c>
      <c r="BD11" s="67">
        <v>0</v>
      </c>
      <c r="BE11" s="67">
        <v>0</v>
      </c>
      <c r="BF11" s="67">
        <v>696</v>
      </c>
      <c r="BG11" s="67">
        <v>0</v>
      </c>
      <c r="BH11" s="67">
        <v>20000</v>
      </c>
      <c r="BI11" s="67">
        <v>0</v>
      </c>
      <c r="BJ11" s="67">
        <v>32366</v>
      </c>
      <c r="BK11" s="67">
        <v>22037.3437</v>
      </c>
      <c r="BL11" s="67">
        <v>314718.9403</v>
      </c>
      <c r="BM11" s="67">
        <v>71593.052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24866</v>
      </c>
      <c r="CA11" s="67">
        <v>16187.3437</v>
      </c>
      <c r="CB11" s="67">
        <v>3000</v>
      </c>
      <c r="CC11" s="67">
        <v>0</v>
      </c>
      <c r="CD11" s="67">
        <v>7500</v>
      </c>
      <c r="CE11" s="67">
        <v>5850</v>
      </c>
      <c r="CF11" s="67">
        <v>311718.9403</v>
      </c>
      <c r="CG11" s="67">
        <v>71593.052</v>
      </c>
      <c r="CH11" s="67">
        <v>0</v>
      </c>
      <c r="CI11" s="67">
        <v>0</v>
      </c>
      <c r="CJ11" s="67">
        <v>0</v>
      </c>
      <c r="CK11" s="67">
        <v>0</v>
      </c>
      <c r="CL11" s="67">
        <v>60519.3</v>
      </c>
      <c r="CM11" s="67">
        <v>29454.7</v>
      </c>
      <c r="CN11" s="67">
        <v>0</v>
      </c>
      <c r="CO11" s="67">
        <v>0</v>
      </c>
      <c r="CP11" s="67">
        <v>49575.3</v>
      </c>
      <c r="CQ11" s="67">
        <v>29169.7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158236</v>
      </c>
      <c r="CY11" s="67">
        <v>94298.231</v>
      </c>
      <c r="CZ11" s="67">
        <v>1962</v>
      </c>
      <c r="DA11" s="67">
        <v>962</v>
      </c>
      <c r="DB11" s="67">
        <v>82096</v>
      </c>
      <c r="DC11" s="67">
        <v>43338.731</v>
      </c>
      <c r="DD11" s="67">
        <v>1462</v>
      </c>
      <c r="DE11" s="67">
        <v>962</v>
      </c>
      <c r="DF11" s="67">
        <v>3000</v>
      </c>
      <c r="DG11" s="67">
        <v>1180</v>
      </c>
      <c r="DH11" s="67">
        <v>0</v>
      </c>
      <c r="DI11" s="67">
        <v>0</v>
      </c>
      <c r="DJ11" s="67">
        <f t="shared" si="4"/>
        <v>3200</v>
      </c>
      <c r="DK11" s="67">
        <f t="shared" si="4"/>
        <v>2726.224</v>
      </c>
      <c r="DL11" s="67">
        <v>93200</v>
      </c>
      <c r="DM11" s="67">
        <v>4476.224</v>
      </c>
      <c r="DN11" s="67">
        <v>0</v>
      </c>
      <c r="DO11" s="67">
        <v>0</v>
      </c>
      <c r="DP11" s="67">
        <v>90000</v>
      </c>
      <c r="DQ11" s="67">
        <v>1750</v>
      </c>
    </row>
    <row r="12" spans="2:121" s="66" customFormat="1" ht="21.75" customHeight="1">
      <c r="B12" s="70">
        <v>3</v>
      </c>
      <c r="C12" s="73" t="s">
        <v>134</v>
      </c>
      <c r="D12" s="67">
        <f t="shared" si="2"/>
        <v>1688973.185</v>
      </c>
      <c r="E12" s="67">
        <f t="shared" si="2"/>
        <v>918961.8895999999</v>
      </c>
      <c r="F12" s="67">
        <f t="shared" si="3"/>
        <v>1022185.3</v>
      </c>
      <c r="G12" s="67">
        <f t="shared" si="3"/>
        <v>586613.7461999999</v>
      </c>
      <c r="H12" s="67">
        <f t="shared" si="3"/>
        <v>666787.885</v>
      </c>
      <c r="I12" s="67">
        <f t="shared" si="3"/>
        <v>332348.1434</v>
      </c>
      <c r="J12" s="67">
        <v>215706.4</v>
      </c>
      <c r="K12" s="67">
        <v>119453.9472</v>
      </c>
      <c r="L12" s="67">
        <v>4000</v>
      </c>
      <c r="M12" s="67">
        <v>1408.8</v>
      </c>
      <c r="N12" s="67">
        <v>191116.7</v>
      </c>
      <c r="O12" s="67">
        <v>112475.696</v>
      </c>
      <c r="P12" s="67">
        <v>4000</v>
      </c>
      <c r="Q12" s="67">
        <v>1408.8</v>
      </c>
      <c r="R12" s="67">
        <v>21170</v>
      </c>
      <c r="S12" s="67">
        <v>4581.8002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6300</v>
      </c>
      <c r="AE12" s="67">
        <v>694.2</v>
      </c>
      <c r="AF12" s="67">
        <v>248884.119</v>
      </c>
      <c r="AG12" s="67">
        <v>64861.832</v>
      </c>
      <c r="AH12" s="67">
        <v>2200</v>
      </c>
      <c r="AI12" s="67">
        <v>694.2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4100</v>
      </c>
      <c r="AQ12" s="67">
        <v>0</v>
      </c>
      <c r="AR12" s="67">
        <v>310884.119</v>
      </c>
      <c r="AS12" s="67">
        <v>124593.87</v>
      </c>
      <c r="AT12" s="67">
        <v>0</v>
      </c>
      <c r="AU12" s="67">
        <v>0</v>
      </c>
      <c r="AV12" s="67">
        <v>-62000</v>
      </c>
      <c r="AW12" s="67">
        <v>-59732.038</v>
      </c>
      <c r="AX12" s="67">
        <v>128540</v>
      </c>
      <c r="AY12" s="67">
        <v>117436.5</v>
      </c>
      <c r="AZ12" s="67">
        <v>249509.57</v>
      </c>
      <c r="BA12" s="67">
        <v>213087.9534</v>
      </c>
      <c r="BB12" s="67">
        <v>65940</v>
      </c>
      <c r="BC12" s="67">
        <v>57399</v>
      </c>
      <c r="BD12" s="67">
        <v>0</v>
      </c>
      <c r="BE12" s="67">
        <v>0</v>
      </c>
      <c r="BF12" s="67">
        <v>62600</v>
      </c>
      <c r="BG12" s="67">
        <v>60037.5</v>
      </c>
      <c r="BH12" s="67">
        <v>249509.57</v>
      </c>
      <c r="BI12" s="67">
        <v>213087.9534</v>
      </c>
      <c r="BJ12" s="67">
        <v>94406.4</v>
      </c>
      <c r="BK12" s="67">
        <v>34720.728</v>
      </c>
      <c r="BL12" s="67">
        <v>151000</v>
      </c>
      <c r="BM12" s="67">
        <v>49982.677</v>
      </c>
      <c r="BN12" s="67">
        <v>23900</v>
      </c>
      <c r="BO12" s="67">
        <v>0</v>
      </c>
      <c r="BP12" s="67">
        <v>3000</v>
      </c>
      <c r="BQ12" s="67">
        <v>1870</v>
      </c>
      <c r="BR12" s="67">
        <v>0</v>
      </c>
      <c r="BS12" s="67">
        <v>0</v>
      </c>
      <c r="BT12" s="67">
        <v>0</v>
      </c>
      <c r="BU12" s="67">
        <v>0</v>
      </c>
      <c r="BV12" s="67">
        <v>9000</v>
      </c>
      <c r="BW12" s="67">
        <v>5212.063</v>
      </c>
      <c r="BX12" s="67">
        <v>148000</v>
      </c>
      <c r="BY12" s="67">
        <v>48112.677</v>
      </c>
      <c r="BZ12" s="67">
        <v>61506.4</v>
      </c>
      <c r="CA12" s="67">
        <v>29508.665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80790</v>
      </c>
      <c r="CM12" s="67">
        <v>43281.5</v>
      </c>
      <c r="CN12" s="67">
        <v>0</v>
      </c>
      <c r="CO12" s="67">
        <v>0</v>
      </c>
      <c r="CP12" s="67">
        <v>80790</v>
      </c>
      <c r="CQ12" s="67">
        <v>43281.5</v>
      </c>
      <c r="CR12" s="67">
        <v>0</v>
      </c>
      <c r="CS12" s="67">
        <v>0</v>
      </c>
      <c r="CT12" s="67">
        <v>61840</v>
      </c>
      <c r="CU12" s="67">
        <v>42785.5</v>
      </c>
      <c r="CV12" s="67">
        <v>0</v>
      </c>
      <c r="CW12" s="67">
        <v>0</v>
      </c>
      <c r="CX12" s="67">
        <v>426771</v>
      </c>
      <c r="CY12" s="67">
        <v>251273.85</v>
      </c>
      <c r="CZ12" s="67">
        <v>13394.196</v>
      </c>
      <c r="DA12" s="67">
        <v>3006.881</v>
      </c>
      <c r="DB12" s="67">
        <v>285000</v>
      </c>
      <c r="DC12" s="67">
        <v>168121.15</v>
      </c>
      <c r="DD12" s="67">
        <v>13394.196</v>
      </c>
      <c r="DE12" s="67">
        <v>3006.881</v>
      </c>
      <c r="DF12" s="67">
        <v>22454</v>
      </c>
      <c r="DG12" s="67">
        <v>19153.021</v>
      </c>
      <c r="DH12" s="67">
        <v>0</v>
      </c>
      <c r="DI12" s="67">
        <v>0</v>
      </c>
      <c r="DJ12" s="67">
        <f t="shared" si="4"/>
        <v>47217.5</v>
      </c>
      <c r="DK12" s="67">
        <f t="shared" si="4"/>
        <v>600</v>
      </c>
      <c r="DL12" s="67">
        <v>47217.5</v>
      </c>
      <c r="DM12" s="67">
        <v>600</v>
      </c>
      <c r="DN12" s="67">
        <v>0</v>
      </c>
      <c r="DO12" s="67">
        <v>0</v>
      </c>
      <c r="DP12" s="67">
        <v>0</v>
      </c>
      <c r="DQ12" s="67">
        <v>0</v>
      </c>
    </row>
    <row r="13" spans="2:121" s="66" customFormat="1" ht="20.25" customHeight="1">
      <c r="B13" s="70">
        <v>4</v>
      </c>
      <c r="C13" s="73" t="s">
        <v>128</v>
      </c>
      <c r="D13" s="67">
        <f t="shared" si="2"/>
        <v>256210.86330000003</v>
      </c>
      <c r="E13" s="67">
        <f t="shared" si="2"/>
        <v>149842.82210000002</v>
      </c>
      <c r="F13" s="67">
        <f t="shared" si="3"/>
        <v>218879.39</v>
      </c>
      <c r="G13" s="67">
        <f t="shared" si="3"/>
        <v>139667.8679</v>
      </c>
      <c r="H13" s="67">
        <f t="shared" si="3"/>
        <v>37331.4733</v>
      </c>
      <c r="I13" s="67">
        <f t="shared" si="3"/>
        <v>10174.9542</v>
      </c>
      <c r="J13" s="67">
        <v>95387.39</v>
      </c>
      <c r="K13" s="67">
        <v>59440.2959</v>
      </c>
      <c r="L13" s="67">
        <v>14396.8763</v>
      </c>
      <c r="M13" s="67">
        <v>6295.092</v>
      </c>
      <c r="N13" s="67">
        <v>85259</v>
      </c>
      <c r="O13" s="67">
        <v>52033.1787</v>
      </c>
      <c r="P13" s="67">
        <v>1500</v>
      </c>
      <c r="Q13" s="67">
        <v>780.676</v>
      </c>
      <c r="R13" s="67">
        <v>10128.39</v>
      </c>
      <c r="S13" s="67">
        <v>7407.1172</v>
      </c>
      <c r="T13" s="67">
        <v>12896.8763</v>
      </c>
      <c r="U13" s="67">
        <v>5514.416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44000</v>
      </c>
      <c r="AE13" s="67">
        <v>37377.796</v>
      </c>
      <c r="AF13" s="67">
        <v>-5944.768</v>
      </c>
      <c r="AG13" s="67">
        <v>-6519.81</v>
      </c>
      <c r="AH13" s="67">
        <v>44000</v>
      </c>
      <c r="AI13" s="67">
        <v>37377.796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-5944.768</v>
      </c>
      <c r="AW13" s="67">
        <v>-6519.81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2500</v>
      </c>
      <c r="CM13" s="67">
        <v>423</v>
      </c>
      <c r="CN13" s="67">
        <v>0</v>
      </c>
      <c r="CO13" s="67">
        <v>0</v>
      </c>
      <c r="CP13" s="67">
        <v>2500</v>
      </c>
      <c r="CQ13" s="67">
        <v>423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58492</v>
      </c>
      <c r="CY13" s="67">
        <v>35770.662</v>
      </c>
      <c r="CZ13" s="67">
        <v>28879.365</v>
      </c>
      <c r="DA13" s="67">
        <v>10399.6722</v>
      </c>
      <c r="DB13" s="67">
        <v>40492</v>
      </c>
      <c r="DC13" s="67">
        <v>23828.492</v>
      </c>
      <c r="DD13" s="67">
        <v>28879.365</v>
      </c>
      <c r="DE13" s="67">
        <v>10399.6722</v>
      </c>
      <c r="DF13" s="67">
        <v>4000</v>
      </c>
      <c r="DG13" s="67">
        <v>1705</v>
      </c>
      <c r="DH13" s="67">
        <v>0</v>
      </c>
      <c r="DI13" s="67">
        <v>0</v>
      </c>
      <c r="DJ13" s="67">
        <f t="shared" si="4"/>
        <v>14500</v>
      </c>
      <c r="DK13" s="67">
        <f t="shared" si="4"/>
        <v>4951.114</v>
      </c>
      <c r="DL13" s="67">
        <v>14500</v>
      </c>
      <c r="DM13" s="67">
        <v>4951.114</v>
      </c>
      <c r="DN13" s="67">
        <v>0</v>
      </c>
      <c r="DO13" s="67">
        <v>0</v>
      </c>
      <c r="DP13" s="67">
        <v>0</v>
      </c>
      <c r="DQ13" s="67">
        <v>0</v>
      </c>
    </row>
    <row r="14" spans="2:121" s="66" customFormat="1" ht="21" customHeight="1">
      <c r="B14" s="70">
        <v>5</v>
      </c>
      <c r="C14" s="73" t="s">
        <v>129</v>
      </c>
      <c r="D14" s="67">
        <f t="shared" si="2"/>
        <v>231184.4247</v>
      </c>
      <c r="E14" s="67">
        <f t="shared" si="2"/>
        <v>115701.23869999997</v>
      </c>
      <c r="F14" s="67">
        <f t="shared" si="3"/>
        <v>200107.2109</v>
      </c>
      <c r="G14" s="67">
        <f t="shared" si="3"/>
        <v>116552.95969999998</v>
      </c>
      <c r="H14" s="67">
        <f t="shared" si="3"/>
        <v>31077.2138</v>
      </c>
      <c r="I14" s="67">
        <f t="shared" si="3"/>
        <v>-851.721</v>
      </c>
      <c r="J14" s="67">
        <v>91970.9</v>
      </c>
      <c r="K14" s="67">
        <v>54049.691</v>
      </c>
      <c r="L14" s="67">
        <v>860</v>
      </c>
      <c r="M14" s="67">
        <v>556</v>
      </c>
      <c r="N14" s="67">
        <v>82545.3</v>
      </c>
      <c r="O14" s="67">
        <v>49509.7059</v>
      </c>
      <c r="P14" s="67">
        <v>860</v>
      </c>
      <c r="Q14" s="67">
        <v>556</v>
      </c>
      <c r="R14" s="67">
        <v>9425.6</v>
      </c>
      <c r="S14" s="67">
        <v>4539.9851</v>
      </c>
      <c r="T14" s="67">
        <v>0</v>
      </c>
      <c r="U14" s="67">
        <v>0</v>
      </c>
      <c r="V14" s="67">
        <v>350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18650</v>
      </c>
      <c r="AE14" s="67">
        <v>15519.194</v>
      </c>
      <c r="AF14" s="67">
        <v>0</v>
      </c>
      <c r="AG14" s="67">
        <v>-2819.1</v>
      </c>
      <c r="AH14" s="67">
        <v>2400</v>
      </c>
      <c r="AI14" s="67">
        <v>721.5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16250</v>
      </c>
      <c r="AQ14" s="67">
        <v>14797.694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-2819.1</v>
      </c>
      <c r="AX14" s="67">
        <v>13220.5</v>
      </c>
      <c r="AY14" s="67">
        <v>10468.332</v>
      </c>
      <c r="AZ14" s="67">
        <v>0</v>
      </c>
      <c r="BA14" s="67">
        <v>0</v>
      </c>
      <c r="BB14" s="67">
        <v>9346</v>
      </c>
      <c r="BC14" s="67">
        <v>7888.367</v>
      </c>
      <c r="BD14" s="67">
        <v>0</v>
      </c>
      <c r="BE14" s="67">
        <v>0</v>
      </c>
      <c r="BF14" s="67">
        <v>3874.5</v>
      </c>
      <c r="BG14" s="67">
        <v>2579.965</v>
      </c>
      <c r="BH14" s="67">
        <v>0</v>
      </c>
      <c r="BI14" s="67">
        <v>0</v>
      </c>
      <c r="BJ14" s="67">
        <v>10022.7109</v>
      </c>
      <c r="BK14" s="67">
        <v>5701.8574</v>
      </c>
      <c r="BL14" s="67">
        <v>26800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6722.7109</v>
      </c>
      <c r="BW14" s="67">
        <v>3633.1438</v>
      </c>
      <c r="BX14" s="67">
        <v>26000</v>
      </c>
      <c r="BY14" s="67">
        <v>0</v>
      </c>
      <c r="BZ14" s="67">
        <v>3300</v>
      </c>
      <c r="CA14" s="67">
        <v>2068.7136</v>
      </c>
      <c r="CB14" s="67">
        <v>800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5198.6</v>
      </c>
      <c r="CM14" s="67">
        <v>1214.7903</v>
      </c>
      <c r="CN14" s="67">
        <v>1400</v>
      </c>
      <c r="CO14" s="67">
        <v>257</v>
      </c>
      <c r="CP14" s="67">
        <v>4698.6</v>
      </c>
      <c r="CQ14" s="67">
        <v>1214.7903</v>
      </c>
      <c r="CR14" s="67">
        <v>1400</v>
      </c>
      <c r="CS14" s="67">
        <v>257</v>
      </c>
      <c r="CT14" s="67">
        <v>0</v>
      </c>
      <c r="CU14" s="67">
        <v>0</v>
      </c>
      <c r="CV14" s="67">
        <v>0</v>
      </c>
      <c r="CW14" s="67">
        <v>0</v>
      </c>
      <c r="CX14" s="67">
        <v>47070</v>
      </c>
      <c r="CY14" s="67">
        <v>28534.095</v>
      </c>
      <c r="CZ14" s="67">
        <v>2017.2138</v>
      </c>
      <c r="DA14" s="67">
        <v>1154.379</v>
      </c>
      <c r="DB14" s="67">
        <v>47070</v>
      </c>
      <c r="DC14" s="67">
        <v>28534.095</v>
      </c>
      <c r="DD14" s="67">
        <v>2017.2138</v>
      </c>
      <c r="DE14" s="67">
        <v>1154.379</v>
      </c>
      <c r="DF14" s="67">
        <v>3900</v>
      </c>
      <c r="DG14" s="67">
        <v>1065</v>
      </c>
      <c r="DH14" s="67">
        <v>0</v>
      </c>
      <c r="DI14" s="67">
        <v>0</v>
      </c>
      <c r="DJ14" s="67">
        <f t="shared" si="4"/>
        <v>9724.5</v>
      </c>
      <c r="DK14" s="67">
        <f t="shared" si="4"/>
        <v>0</v>
      </c>
      <c r="DL14" s="67">
        <v>9724.5</v>
      </c>
      <c r="DM14" s="67">
        <v>0</v>
      </c>
      <c r="DN14" s="67">
        <v>0</v>
      </c>
      <c r="DO14" s="67">
        <v>0</v>
      </c>
      <c r="DP14" s="67">
        <v>0</v>
      </c>
      <c r="DQ14" s="67">
        <v>0</v>
      </c>
    </row>
    <row r="15" spans="2:121" s="66" customFormat="1" ht="20.25" customHeight="1">
      <c r="B15" s="70">
        <v>6</v>
      </c>
      <c r="C15" s="73" t="s">
        <v>135</v>
      </c>
      <c r="D15" s="67">
        <f t="shared" si="2"/>
        <v>2176718.6414999994</v>
      </c>
      <c r="E15" s="67">
        <f t="shared" si="2"/>
        <v>933826.0381</v>
      </c>
      <c r="F15" s="67">
        <f t="shared" si="3"/>
        <v>1300535.0869999998</v>
      </c>
      <c r="G15" s="67">
        <f t="shared" si="3"/>
        <v>626672.2708</v>
      </c>
      <c r="H15" s="67">
        <f t="shared" si="3"/>
        <v>1156344.7449999999</v>
      </c>
      <c r="I15" s="67">
        <f t="shared" si="3"/>
        <v>307153.76729999995</v>
      </c>
      <c r="J15" s="67">
        <v>337368.9</v>
      </c>
      <c r="K15" s="67">
        <v>219708.2253</v>
      </c>
      <c r="L15" s="67">
        <v>81982.7</v>
      </c>
      <c r="M15" s="67">
        <v>11193.62</v>
      </c>
      <c r="N15" s="67">
        <v>322754.5</v>
      </c>
      <c r="O15" s="67">
        <v>210663.944</v>
      </c>
      <c r="P15" s="67">
        <v>79842.7</v>
      </c>
      <c r="Q15" s="67">
        <v>9092.62</v>
      </c>
      <c r="R15" s="67">
        <v>10166</v>
      </c>
      <c r="S15" s="67">
        <v>5933.4852</v>
      </c>
      <c r="T15" s="67">
        <v>2140</v>
      </c>
      <c r="U15" s="67">
        <v>2101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14390</v>
      </c>
      <c r="AE15" s="67">
        <v>3679.1</v>
      </c>
      <c r="AF15" s="67">
        <v>683771.842</v>
      </c>
      <c r="AG15" s="67">
        <v>225949.6633</v>
      </c>
      <c r="AH15" s="67">
        <v>6590</v>
      </c>
      <c r="AI15" s="67">
        <v>850.688</v>
      </c>
      <c r="AJ15" s="67">
        <v>88948.544</v>
      </c>
      <c r="AK15" s="67">
        <v>82640.496</v>
      </c>
      <c r="AL15" s="67">
        <v>0</v>
      </c>
      <c r="AM15" s="67">
        <v>0</v>
      </c>
      <c r="AN15" s="67">
        <v>0</v>
      </c>
      <c r="AO15" s="67">
        <v>0</v>
      </c>
      <c r="AP15" s="67">
        <v>7800</v>
      </c>
      <c r="AQ15" s="67">
        <v>2828.412</v>
      </c>
      <c r="AR15" s="67">
        <v>625239.192</v>
      </c>
      <c r="AS15" s="67">
        <v>177153.5126</v>
      </c>
      <c r="AT15" s="67">
        <v>0</v>
      </c>
      <c r="AU15" s="67">
        <v>0</v>
      </c>
      <c r="AV15" s="67">
        <v>-30415.894</v>
      </c>
      <c r="AW15" s="67">
        <v>-33844.3453</v>
      </c>
      <c r="AX15" s="67">
        <v>130349.428</v>
      </c>
      <c r="AY15" s="67">
        <v>86142.687</v>
      </c>
      <c r="AZ15" s="67">
        <v>0</v>
      </c>
      <c r="BA15" s="67">
        <v>0</v>
      </c>
      <c r="BB15" s="67">
        <v>126148.98</v>
      </c>
      <c r="BC15" s="67">
        <v>84502.73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46014.52</v>
      </c>
      <c r="BK15" s="67">
        <v>26109.5255</v>
      </c>
      <c r="BL15" s="67">
        <v>171484.204</v>
      </c>
      <c r="BM15" s="67">
        <v>11336.588</v>
      </c>
      <c r="BN15" s="67">
        <v>9417</v>
      </c>
      <c r="BO15" s="67">
        <v>3370.993</v>
      </c>
      <c r="BP15" s="67">
        <v>7500</v>
      </c>
      <c r="BQ15" s="67">
        <v>6894.12</v>
      </c>
      <c r="BR15" s="67">
        <v>0</v>
      </c>
      <c r="BS15" s="67">
        <v>0</v>
      </c>
      <c r="BT15" s="67">
        <v>0</v>
      </c>
      <c r="BU15" s="67">
        <v>0</v>
      </c>
      <c r="BV15" s="67">
        <v>2000</v>
      </c>
      <c r="BW15" s="67">
        <v>1607.442</v>
      </c>
      <c r="BX15" s="67">
        <v>0</v>
      </c>
      <c r="BY15" s="67">
        <v>0</v>
      </c>
      <c r="BZ15" s="67">
        <v>34597.52</v>
      </c>
      <c r="CA15" s="67">
        <v>21131.0905</v>
      </c>
      <c r="CB15" s="67">
        <v>162734.55</v>
      </c>
      <c r="CC15" s="67">
        <v>4442.468</v>
      </c>
      <c r="CD15" s="67">
        <v>0</v>
      </c>
      <c r="CE15" s="67">
        <v>0</v>
      </c>
      <c r="CF15" s="67">
        <v>1249.654</v>
      </c>
      <c r="CG15" s="67">
        <v>0</v>
      </c>
      <c r="CH15" s="67">
        <v>2000</v>
      </c>
      <c r="CI15" s="67">
        <v>2000</v>
      </c>
      <c r="CJ15" s="67">
        <v>0</v>
      </c>
      <c r="CK15" s="67">
        <v>0</v>
      </c>
      <c r="CL15" s="67">
        <v>77025.916</v>
      </c>
      <c r="CM15" s="67">
        <v>42987.515</v>
      </c>
      <c r="CN15" s="67">
        <v>26074.378</v>
      </c>
      <c r="CO15" s="67">
        <v>17206.937</v>
      </c>
      <c r="CP15" s="67">
        <v>56203.916</v>
      </c>
      <c r="CQ15" s="67">
        <v>37777.515</v>
      </c>
      <c r="CR15" s="67">
        <v>0</v>
      </c>
      <c r="CS15" s="67">
        <v>0</v>
      </c>
      <c r="CT15" s="67">
        <v>56203.916</v>
      </c>
      <c r="CU15" s="67">
        <v>37777.515</v>
      </c>
      <c r="CV15" s="67">
        <v>0</v>
      </c>
      <c r="CW15" s="67">
        <v>0</v>
      </c>
      <c r="CX15" s="67">
        <v>397179.825</v>
      </c>
      <c r="CY15" s="67">
        <v>244023.218</v>
      </c>
      <c r="CZ15" s="67">
        <v>193031.621</v>
      </c>
      <c r="DA15" s="67">
        <v>41466.959</v>
      </c>
      <c r="DB15" s="67">
        <v>263036.906</v>
      </c>
      <c r="DC15" s="67">
        <v>154673.273</v>
      </c>
      <c r="DD15" s="67">
        <v>193031.621</v>
      </c>
      <c r="DE15" s="67">
        <v>41466.959</v>
      </c>
      <c r="DF15" s="67">
        <v>6000</v>
      </c>
      <c r="DG15" s="67">
        <v>2022</v>
      </c>
      <c r="DH15" s="67">
        <v>0</v>
      </c>
      <c r="DI15" s="67">
        <v>0</v>
      </c>
      <c r="DJ15" s="67">
        <f t="shared" si="4"/>
        <v>10045.307499999995</v>
      </c>
      <c r="DK15" s="67">
        <f t="shared" si="4"/>
        <v>0</v>
      </c>
      <c r="DL15" s="67">
        <v>290206.498</v>
      </c>
      <c r="DM15" s="67">
        <v>0</v>
      </c>
      <c r="DN15" s="67">
        <v>0</v>
      </c>
      <c r="DO15" s="67">
        <v>0</v>
      </c>
      <c r="DP15" s="67">
        <v>280161.1905</v>
      </c>
      <c r="DQ15" s="67">
        <v>0</v>
      </c>
    </row>
    <row r="16" spans="2:121" s="66" customFormat="1" ht="18" customHeight="1">
      <c r="B16" s="70">
        <v>7</v>
      </c>
      <c r="C16" s="73" t="s">
        <v>130</v>
      </c>
      <c r="D16" s="67">
        <f t="shared" si="2"/>
        <v>384859.38</v>
      </c>
      <c r="E16" s="67">
        <f t="shared" si="2"/>
        <v>223275.8213</v>
      </c>
      <c r="F16" s="67">
        <f t="shared" si="3"/>
        <v>189473.4</v>
      </c>
      <c r="G16" s="67">
        <f t="shared" si="3"/>
        <v>106693.6057</v>
      </c>
      <c r="H16" s="67">
        <f t="shared" si="3"/>
        <v>225485.97999999998</v>
      </c>
      <c r="I16" s="67">
        <f t="shared" si="3"/>
        <v>146682.2156</v>
      </c>
      <c r="J16" s="67">
        <v>97573.4</v>
      </c>
      <c r="K16" s="67">
        <v>58777.2897</v>
      </c>
      <c r="L16" s="67">
        <v>2000</v>
      </c>
      <c r="M16" s="67">
        <v>339</v>
      </c>
      <c r="N16" s="67">
        <v>97573.4</v>
      </c>
      <c r="O16" s="67">
        <v>58777.2897</v>
      </c>
      <c r="P16" s="67">
        <v>2000</v>
      </c>
      <c r="Q16" s="67">
        <v>339</v>
      </c>
      <c r="R16" s="67">
        <v>0</v>
      </c>
      <c r="S16" s="67">
        <v>0</v>
      </c>
      <c r="T16" s="67">
        <v>0</v>
      </c>
      <c r="U16" s="67">
        <v>0</v>
      </c>
      <c r="V16" s="67">
        <v>3000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8500</v>
      </c>
      <c r="AE16" s="67">
        <v>3095</v>
      </c>
      <c r="AF16" s="67">
        <v>128522.18</v>
      </c>
      <c r="AG16" s="67">
        <v>107399.559</v>
      </c>
      <c r="AH16" s="67">
        <v>4000</v>
      </c>
      <c r="AI16" s="67">
        <v>435</v>
      </c>
      <c r="AJ16" s="67">
        <v>39082.8</v>
      </c>
      <c r="AK16" s="67">
        <v>18081.8478</v>
      </c>
      <c r="AL16" s="67">
        <v>0</v>
      </c>
      <c r="AM16" s="67">
        <v>0</v>
      </c>
      <c r="AN16" s="67">
        <v>0</v>
      </c>
      <c r="AO16" s="67">
        <v>0</v>
      </c>
      <c r="AP16" s="67">
        <v>4500</v>
      </c>
      <c r="AQ16" s="67">
        <v>2660</v>
      </c>
      <c r="AR16" s="67">
        <v>89439.38</v>
      </c>
      <c r="AS16" s="67">
        <v>89339.3112</v>
      </c>
      <c r="AT16" s="67">
        <v>0</v>
      </c>
      <c r="AU16" s="67">
        <v>0</v>
      </c>
      <c r="AV16" s="67">
        <v>0</v>
      </c>
      <c r="AW16" s="67">
        <v>-21.6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25006</v>
      </c>
      <c r="BK16" s="67">
        <v>9110.415</v>
      </c>
      <c r="BL16" s="67">
        <v>92963.8</v>
      </c>
      <c r="BM16" s="67">
        <v>38943.6566</v>
      </c>
      <c r="BN16" s="67">
        <v>4000</v>
      </c>
      <c r="BO16" s="67">
        <v>1868</v>
      </c>
      <c r="BP16" s="67">
        <v>28591</v>
      </c>
      <c r="BQ16" s="67">
        <v>3990.42</v>
      </c>
      <c r="BR16" s="67">
        <v>14506</v>
      </c>
      <c r="BS16" s="67">
        <v>2785.15</v>
      </c>
      <c r="BT16" s="67">
        <v>0</v>
      </c>
      <c r="BU16" s="67">
        <v>0</v>
      </c>
      <c r="BV16" s="67">
        <v>2000</v>
      </c>
      <c r="BW16" s="67">
        <v>1284</v>
      </c>
      <c r="BX16" s="67">
        <v>29416</v>
      </c>
      <c r="BY16" s="67">
        <v>0</v>
      </c>
      <c r="BZ16" s="67">
        <v>1500</v>
      </c>
      <c r="CA16" s="67">
        <v>1038.265</v>
      </c>
      <c r="CB16" s="67">
        <v>5950</v>
      </c>
      <c r="CC16" s="67">
        <v>5946.6456</v>
      </c>
      <c r="CD16" s="67">
        <v>3000</v>
      </c>
      <c r="CE16" s="67">
        <v>2135</v>
      </c>
      <c r="CF16" s="67">
        <v>29006.8</v>
      </c>
      <c r="CG16" s="67">
        <v>29006.591</v>
      </c>
      <c r="CH16" s="67">
        <v>0</v>
      </c>
      <c r="CI16" s="67">
        <v>0</v>
      </c>
      <c r="CJ16" s="67">
        <v>0</v>
      </c>
      <c r="CK16" s="67">
        <v>0</v>
      </c>
      <c r="CL16" s="67">
        <v>5000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5000</v>
      </c>
      <c r="CY16" s="67">
        <v>3000.901</v>
      </c>
      <c r="CZ16" s="67">
        <v>2000</v>
      </c>
      <c r="DA16" s="67">
        <v>0</v>
      </c>
      <c r="DB16" s="67">
        <v>5000</v>
      </c>
      <c r="DC16" s="67">
        <v>3000.901</v>
      </c>
      <c r="DD16" s="67">
        <v>0</v>
      </c>
      <c r="DE16" s="67">
        <v>0</v>
      </c>
      <c r="DF16" s="67">
        <v>10000</v>
      </c>
      <c r="DG16" s="67">
        <v>2610</v>
      </c>
      <c r="DH16" s="67">
        <v>0</v>
      </c>
      <c r="DI16" s="67">
        <v>0</v>
      </c>
      <c r="DJ16" s="67">
        <f t="shared" si="4"/>
        <v>5294</v>
      </c>
      <c r="DK16" s="67">
        <f t="shared" si="4"/>
        <v>0</v>
      </c>
      <c r="DL16" s="67">
        <v>35394</v>
      </c>
      <c r="DM16" s="67">
        <v>30100</v>
      </c>
      <c r="DN16" s="67">
        <v>0</v>
      </c>
      <c r="DO16" s="67">
        <v>0</v>
      </c>
      <c r="DP16" s="67">
        <v>30100</v>
      </c>
      <c r="DQ16" s="67">
        <v>30100</v>
      </c>
    </row>
    <row r="17" spans="2:121" s="66" customFormat="1" ht="18" customHeight="1">
      <c r="B17" s="70">
        <v>8</v>
      </c>
      <c r="C17" s="73" t="s">
        <v>136</v>
      </c>
      <c r="D17" s="67">
        <f t="shared" si="2"/>
        <v>807096.709</v>
      </c>
      <c r="E17" s="67">
        <f t="shared" si="2"/>
        <v>489524.72069999995</v>
      </c>
      <c r="F17" s="67">
        <f t="shared" si="3"/>
        <v>645914.35</v>
      </c>
      <c r="G17" s="67">
        <f t="shared" si="3"/>
        <v>397914.04069999995</v>
      </c>
      <c r="H17" s="67">
        <f t="shared" si="3"/>
        <v>161182.359</v>
      </c>
      <c r="I17" s="67">
        <f t="shared" si="3"/>
        <v>91610.68</v>
      </c>
      <c r="J17" s="67">
        <v>143990.25</v>
      </c>
      <c r="K17" s="67">
        <v>90206.5739</v>
      </c>
      <c r="L17" s="67">
        <v>10300.813</v>
      </c>
      <c r="M17" s="67">
        <v>9979.85</v>
      </c>
      <c r="N17" s="67">
        <v>133193.5</v>
      </c>
      <c r="O17" s="67">
        <v>82812.9933</v>
      </c>
      <c r="P17" s="67">
        <v>1125</v>
      </c>
      <c r="Q17" s="67">
        <v>1125</v>
      </c>
      <c r="R17" s="67">
        <v>4380</v>
      </c>
      <c r="S17" s="67">
        <v>3215.7556</v>
      </c>
      <c r="T17" s="67">
        <v>9175.813</v>
      </c>
      <c r="U17" s="67">
        <v>8854.85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29151.4</v>
      </c>
      <c r="AE17" s="67">
        <v>17179.599</v>
      </c>
      <c r="AF17" s="67">
        <v>53201.787</v>
      </c>
      <c r="AG17" s="67">
        <v>55870.017</v>
      </c>
      <c r="AH17" s="67">
        <v>300</v>
      </c>
      <c r="AI17" s="67">
        <v>40.519</v>
      </c>
      <c r="AJ17" s="67">
        <v>70936.04</v>
      </c>
      <c r="AK17" s="67">
        <v>63407.231</v>
      </c>
      <c r="AL17" s="67">
        <v>0</v>
      </c>
      <c r="AM17" s="67">
        <v>0</v>
      </c>
      <c r="AN17" s="67">
        <v>0</v>
      </c>
      <c r="AO17" s="67">
        <v>0</v>
      </c>
      <c r="AP17" s="67">
        <v>28851.4</v>
      </c>
      <c r="AQ17" s="67">
        <v>17139.08</v>
      </c>
      <c r="AR17" s="67">
        <v>10265.747</v>
      </c>
      <c r="AS17" s="67">
        <v>5997.779</v>
      </c>
      <c r="AT17" s="67">
        <v>0</v>
      </c>
      <c r="AU17" s="67">
        <v>0</v>
      </c>
      <c r="AV17" s="67">
        <v>-28000</v>
      </c>
      <c r="AW17" s="67">
        <v>-13534.993</v>
      </c>
      <c r="AX17" s="67">
        <v>119073.55</v>
      </c>
      <c r="AY17" s="67">
        <v>91109.876</v>
      </c>
      <c r="AZ17" s="67">
        <v>0</v>
      </c>
      <c r="BA17" s="67">
        <v>0</v>
      </c>
      <c r="BB17" s="67">
        <v>110841.1</v>
      </c>
      <c r="BC17" s="67">
        <v>88376.92</v>
      </c>
      <c r="BD17" s="67">
        <v>0</v>
      </c>
      <c r="BE17" s="67">
        <v>0</v>
      </c>
      <c r="BF17" s="67">
        <v>8232.45</v>
      </c>
      <c r="BG17" s="67">
        <v>2732.956</v>
      </c>
      <c r="BH17" s="67">
        <v>0</v>
      </c>
      <c r="BI17" s="67">
        <v>0</v>
      </c>
      <c r="BJ17" s="67">
        <v>69275.05</v>
      </c>
      <c r="BK17" s="67">
        <v>52548.1443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24861.25</v>
      </c>
      <c r="CA17" s="67">
        <v>22438.4353</v>
      </c>
      <c r="CB17" s="67">
        <v>0</v>
      </c>
      <c r="CC17" s="67">
        <v>0</v>
      </c>
      <c r="CD17" s="67">
        <v>44413.8</v>
      </c>
      <c r="CE17" s="67">
        <v>30109.709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27500</v>
      </c>
      <c r="CM17" s="67">
        <v>17515.1</v>
      </c>
      <c r="CN17" s="67">
        <v>7299.187</v>
      </c>
      <c r="CO17" s="67">
        <v>5890.692</v>
      </c>
      <c r="CP17" s="67">
        <v>25000</v>
      </c>
      <c r="CQ17" s="67">
        <v>16022.1</v>
      </c>
      <c r="CR17" s="67">
        <v>0</v>
      </c>
      <c r="CS17" s="67">
        <v>0</v>
      </c>
      <c r="CT17" s="67">
        <v>25000</v>
      </c>
      <c r="CU17" s="67">
        <v>16022.1</v>
      </c>
      <c r="CV17" s="67">
        <v>0</v>
      </c>
      <c r="CW17" s="67">
        <v>0</v>
      </c>
      <c r="CX17" s="67">
        <v>219424.1</v>
      </c>
      <c r="CY17" s="67">
        <v>126999.077</v>
      </c>
      <c r="CZ17" s="67">
        <v>90380.572</v>
      </c>
      <c r="DA17" s="67">
        <v>19870.121</v>
      </c>
      <c r="DB17" s="67">
        <v>139424.1</v>
      </c>
      <c r="DC17" s="67">
        <v>76234</v>
      </c>
      <c r="DD17" s="67">
        <v>90380.572</v>
      </c>
      <c r="DE17" s="67">
        <v>19870.121</v>
      </c>
      <c r="DF17" s="67">
        <v>4780.53</v>
      </c>
      <c r="DG17" s="67">
        <v>2355.6705</v>
      </c>
      <c r="DH17" s="67">
        <v>0</v>
      </c>
      <c r="DI17" s="67">
        <v>0</v>
      </c>
      <c r="DJ17" s="67">
        <f t="shared" si="4"/>
        <v>32719.47</v>
      </c>
      <c r="DK17" s="67">
        <f t="shared" si="4"/>
        <v>0</v>
      </c>
      <c r="DL17" s="67">
        <v>32719.47</v>
      </c>
      <c r="DM17" s="67">
        <v>0</v>
      </c>
      <c r="DN17" s="67">
        <v>0</v>
      </c>
      <c r="DO17" s="67">
        <v>0</v>
      </c>
      <c r="DP17" s="67">
        <v>0</v>
      </c>
      <c r="DQ17" s="67">
        <v>0</v>
      </c>
    </row>
    <row r="18" spans="1:121" ht="16.5" customHeight="1">
      <c r="A18" s="68"/>
      <c r="B18" s="72"/>
      <c r="C18" s="74" t="s">
        <v>131</v>
      </c>
      <c r="D18" s="67">
        <f aca="true" t="shared" si="5" ref="D18:BO18">SUM(D10:D17)</f>
        <v>11518895.6938</v>
      </c>
      <c r="E18" s="67">
        <f t="shared" si="5"/>
        <v>4771864.4584</v>
      </c>
      <c r="F18" s="67">
        <f t="shared" si="5"/>
        <v>6671014.037899999</v>
      </c>
      <c r="G18" s="67">
        <f t="shared" si="5"/>
        <v>3653758.9191</v>
      </c>
      <c r="H18" s="67">
        <f t="shared" si="5"/>
        <v>5306559.2464</v>
      </c>
      <c r="I18" s="67">
        <f t="shared" si="5"/>
        <v>1149955.5393</v>
      </c>
      <c r="J18" s="67">
        <f t="shared" si="5"/>
        <v>1657491.2399999998</v>
      </c>
      <c r="K18" s="67">
        <f t="shared" si="5"/>
        <v>1027265.2527</v>
      </c>
      <c r="L18" s="67">
        <f t="shared" si="5"/>
        <v>210467.1893</v>
      </c>
      <c r="M18" s="67">
        <f t="shared" si="5"/>
        <v>41372.7008</v>
      </c>
      <c r="N18" s="67">
        <f t="shared" si="5"/>
        <v>1485136.5999999999</v>
      </c>
      <c r="O18" s="67">
        <f t="shared" si="5"/>
        <v>929431.7964999999</v>
      </c>
      <c r="P18" s="67">
        <f t="shared" si="5"/>
        <v>94627.7</v>
      </c>
      <c r="Q18" s="67">
        <f t="shared" si="5"/>
        <v>16297.096000000001</v>
      </c>
      <c r="R18" s="67">
        <f t="shared" si="5"/>
        <v>63769.99</v>
      </c>
      <c r="S18" s="67">
        <f t="shared" si="5"/>
        <v>31162.399299999997</v>
      </c>
      <c r="T18" s="67">
        <f t="shared" si="5"/>
        <v>24212.6893</v>
      </c>
      <c r="U18" s="67">
        <f t="shared" si="5"/>
        <v>16470.266</v>
      </c>
      <c r="V18" s="67">
        <f t="shared" si="5"/>
        <v>16850</v>
      </c>
      <c r="W18" s="67">
        <f t="shared" si="5"/>
        <v>249</v>
      </c>
      <c r="X18" s="67">
        <f t="shared" si="5"/>
        <v>975</v>
      </c>
      <c r="Y18" s="67">
        <f t="shared" si="5"/>
        <v>975</v>
      </c>
      <c r="Z18" s="67">
        <f t="shared" si="5"/>
        <v>0</v>
      </c>
      <c r="AA18" s="67">
        <f t="shared" si="5"/>
        <v>0</v>
      </c>
      <c r="AB18" s="67">
        <f t="shared" si="5"/>
        <v>0</v>
      </c>
      <c r="AC18" s="67">
        <f t="shared" si="5"/>
        <v>0</v>
      </c>
      <c r="AD18" s="67">
        <f t="shared" si="5"/>
        <v>173841.4</v>
      </c>
      <c r="AE18" s="67">
        <f t="shared" si="5"/>
        <v>99827.60380000001</v>
      </c>
      <c r="AF18" s="67">
        <f t="shared" si="5"/>
        <v>2471207.6100000003</v>
      </c>
      <c r="AG18" s="67">
        <f t="shared" si="5"/>
        <v>476863.9053</v>
      </c>
      <c r="AH18" s="67">
        <f t="shared" si="5"/>
        <v>88790</v>
      </c>
      <c r="AI18" s="67">
        <f t="shared" si="5"/>
        <v>42668.6978</v>
      </c>
      <c r="AJ18" s="67">
        <f t="shared" si="5"/>
        <v>198967.384</v>
      </c>
      <c r="AK18" s="67">
        <f t="shared" si="5"/>
        <v>164129.5748</v>
      </c>
      <c r="AL18" s="67">
        <f t="shared" si="5"/>
        <v>0</v>
      </c>
      <c r="AM18" s="67">
        <f t="shared" si="5"/>
        <v>0</v>
      </c>
      <c r="AN18" s="67">
        <f t="shared" si="5"/>
        <v>0</v>
      </c>
      <c r="AO18" s="67">
        <f t="shared" si="5"/>
        <v>0</v>
      </c>
      <c r="AP18" s="67">
        <f t="shared" si="5"/>
        <v>85051.4</v>
      </c>
      <c r="AQ18" s="67">
        <f t="shared" si="5"/>
        <v>57158.906</v>
      </c>
      <c r="AR18" s="67">
        <f t="shared" si="5"/>
        <v>2433120.888</v>
      </c>
      <c r="AS18" s="67">
        <f t="shared" si="5"/>
        <v>484971.91679999995</v>
      </c>
      <c r="AT18" s="67">
        <f t="shared" si="5"/>
        <v>0</v>
      </c>
      <c r="AU18" s="67">
        <f t="shared" si="5"/>
        <v>0</v>
      </c>
      <c r="AV18" s="67">
        <f t="shared" si="5"/>
        <v>-160880.662</v>
      </c>
      <c r="AW18" s="67">
        <f t="shared" si="5"/>
        <v>-172237.5863</v>
      </c>
      <c r="AX18" s="67">
        <f t="shared" si="5"/>
        <v>957379.478</v>
      </c>
      <c r="AY18" s="67">
        <f t="shared" si="5"/>
        <v>643631.055</v>
      </c>
      <c r="AZ18" s="67">
        <f t="shared" si="5"/>
        <v>392572.77</v>
      </c>
      <c r="BA18" s="67">
        <f t="shared" si="5"/>
        <v>291932.2854</v>
      </c>
      <c r="BB18" s="67">
        <f t="shared" si="5"/>
        <v>818786.08</v>
      </c>
      <c r="BC18" s="67">
        <f t="shared" si="5"/>
        <v>555384.027</v>
      </c>
      <c r="BD18" s="67">
        <f t="shared" si="5"/>
        <v>121955.2</v>
      </c>
      <c r="BE18" s="67">
        <f t="shared" si="5"/>
        <v>78844.332</v>
      </c>
      <c r="BF18" s="67">
        <f t="shared" si="5"/>
        <v>134392.95</v>
      </c>
      <c r="BG18" s="67">
        <f t="shared" si="5"/>
        <v>86607.071</v>
      </c>
      <c r="BH18" s="67">
        <f t="shared" si="5"/>
        <v>270617.57</v>
      </c>
      <c r="BI18" s="67">
        <f t="shared" si="5"/>
        <v>213087.9534</v>
      </c>
      <c r="BJ18" s="67">
        <f t="shared" si="5"/>
        <v>305365.6809</v>
      </c>
      <c r="BK18" s="67">
        <f t="shared" si="5"/>
        <v>170832.82890000002</v>
      </c>
      <c r="BL18" s="67">
        <f t="shared" si="5"/>
        <v>1339093.8443</v>
      </c>
      <c r="BM18" s="67">
        <f t="shared" si="5"/>
        <v>226548.4206</v>
      </c>
      <c r="BN18" s="67">
        <f t="shared" si="5"/>
        <v>41217</v>
      </c>
      <c r="BO18" s="67">
        <f t="shared" si="5"/>
        <v>7629.983</v>
      </c>
      <c r="BP18" s="67">
        <f aca="true" t="shared" si="6" ref="BP18:DQ18">SUM(BP10:BP17)</f>
        <v>388821.6</v>
      </c>
      <c r="BQ18" s="67">
        <f t="shared" si="6"/>
        <v>61046.987</v>
      </c>
      <c r="BR18" s="67">
        <f t="shared" si="6"/>
        <v>14506</v>
      </c>
      <c r="BS18" s="67">
        <f t="shared" si="6"/>
        <v>2785.15</v>
      </c>
      <c r="BT18" s="67">
        <f t="shared" si="6"/>
        <v>0</v>
      </c>
      <c r="BU18" s="67">
        <f t="shared" si="6"/>
        <v>0</v>
      </c>
      <c r="BV18" s="67">
        <f t="shared" si="6"/>
        <v>19722.7109</v>
      </c>
      <c r="BW18" s="67">
        <f t="shared" si="6"/>
        <v>11736.648799999999</v>
      </c>
      <c r="BX18" s="67">
        <f t="shared" si="6"/>
        <v>435812.3</v>
      </c>
      <c r="BY18" s="67">
        <f t="shared" si="6"/>
        <v>54512.677</v>
      </c>
      <c r="BZ18" s="67">
        <f t="shared" si="6"/>
        <v>175006.16999999998</v>
      </c>
      <c r="CA18" s="67">
        <f t="shared" si="6"/>
        <v>110586.3381</v>
      </c>
      <c r="CB18" s="67">
        <f t="shared" si="6"/>
        <v>172484.55</v>
      </c>
      <c r="CC18" s="67">
        <f t="shared" si="6"/>
        <v>10389.1136</v>
      </c>
      <c r="CD18" s="67">
        <f>SUM(CD10:CD17)</f>
        <v>54913.8</v>
      </c>
      <c r="CE18" s="67">
        <f>SUM(CE10:CE17)</f>
        <v>38094.709</v>
      </c>
      <c r="CF18" s="67">
        <f>SUM(CF10:CF17)</f>
        <v>341975.3943</v>
      </c>
      <c r="CG18" s="67">
        <f>SUM(CG10:CG17)</f>
        <v>100599.643</v>
      </c>
      <c r="CH18" s="67">
        <f t="shared" si="6"/>
        <v>9400</v>
      </c>
      <c r="CI18" s="67">
        <f t="shared" si="6"/>
        <v>8115</v>
      </c>
      <c r="CJ18" s="67">
        <f t="shared" si="6"/>
        <v>0</v>
      </c>
      <c r="CK18" s="67">
        <f t="shared" si="6"/>
        <v>0</v>
      </c>
      <c r="CL18" s="67">
        <f t="shared" si="6"/>
        <v>512853.316</v>
      </c>
      <c r="CM18" s="67">
        <f t="shared" si="6"/>
        <v>297775.0282</v>
      </c>
      <c r="CN18" s="67">
        <f t="shared" si="6"/>
        <v>235879.865</v>
      </c>
      <c r="CO18" s="67">
        <f t="shared" si="6"/>
        <v>24352.629</v>
      </c>
      <c r="CP18" s="67">
        <f t="shared" si="6"/>
        <v>463087.316</v>
      </c>
      <c r="CQ18" s="67">
        <f t="shared" si="6"/>
        <v>287486.7782</v>
      </c>
      <c r="CR18" s="67">
        <f t="shared" si="6"/>
        <v>201506.3</v>
      </c>
      <c r="CS18" s="67">
        <f t="shared" si="6"/>
        <v>1255</v>
      </c>
      <c r="CT18" s="67">
        <f t="shared" si="6"/>
        <v>243910.916</v>
      </c>
      <c r="CU18" s="67">
        <f t="shared" si="6"/>
        <v>161950.84800000003</v>
      </c>
      <c r="CV18" s="67">
        <f t="shared" si="6"/>
        <v>1110</v>
      </c>
      <c r="CW18" s="67">
        <f t="shared" si="6"/>
        <v>998</v>
      </c>
      <c r="CX18" s="67">
        <f t="shared" si="6"/>
        <v>2180510.625</v>
      </c>
      <c r="CY18" s="67">
        <f t="shared" si="6"/>
        <v>1317508.821</v>
      </c>
      <c r="CZ18" s="67">
        <f t="shared" si="6"/>
        <v>656362.9678000001</v>
      </c>
      <c r="DA18" s="67">
        <f t="shared" si="6"/>
        <v>87910.5982</v>
      </c>
      <c r="DB18" s="67">
        <f t="shared" si="6"/>
        <v>1389250.806</v>
      </c>
      <c r="DC18" s="67">
        <f t="shared" si="6"/>
        <v>815525.7809999998</v>
      </c>
      <c r="DD18" s="67">
        <f t="shared" si="6"/>
        <v>624257.9678000001</v>
      </c>
      <c r="DE18" s="67">
        <f t="shared" si="6"/>
        <v>82069.9062</v>
      </c>
      <c r="DF18" s="67">
        <f t="shared" si="6"/>
        <v>100799.03</v>
      </c>
      <c r="DG18" s="67">
        <f t="shared" si="6"/>
        <v>48426.9915</v>
      </c>
      <c r="DH18" s="67">
        <f t="shared" si="6"/>
        <v>0</v>
      </c>
      <c r="DI18" s="67">
        <f t="shared" si="6"/>
        <v>0</v>
      </c>
      <c r="DJ18" s="67">
        <f t="shared" si="6"/>
        <v>297845.6775</v>
      </c>
      <c r="DK18" s="67">
        <f t="shared" si="6"/>
        <v>8277.338</v>
      </c>
      <c r="DL18" s="67">
        <f t="shared" si="6"/>
        <v>756523.2679999999</v>
      </c>
      <c r="DM18" s="67">
        <f t="shared" si="6"/>
        <v>40127.338</v>
      </c>
      <c r="DN18" s="67">
        <f t="shared" si="6"/>
        <v>0</v>
      </c>
      <c r="DO18" s="67">
        <f t="shared" si="6"/>
        <v>0</v>
      </c>
      <c r="DP18" s="67">
        <f t="shared" si="6"/>
        <v>458677.59050000005</v>
      </c>
      <c r="DQ18" s="67">
        <f t="shared" si="6"/>
        <v>31850</v>
      </c>
    </row>
    <row r="19" spans="4:121" ht="17.25"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</row>
    <row r="20" spans="4:121" ht="17.25"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</row>
    <row r="21" spans="4:121" ht="17.25"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</row>
    <row r="22" spans="4:121" ht="17.25"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</row>
    <row r="23" spans="4:121" ht="17.25"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</row>
    <row r="24" spans="4:121" ht="17.25"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</row>
    <row r="25" spans="4:121" ht="17.25"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</row>
    <row r="26" spans="4:121" ht="17.25"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</row>
    <row r="27" spans="4:121" ht="17.25"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</row>
    <row r="28" spans="4:121" ht="17.25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</row>
    <row r="29" spans="4:121" ht="17.25"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</row>
    <row r="30" spans="4:121" ht="17.25"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</row>
    <row r="31" spans="4:121" ht="17.25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</row>
    <row r="32" spans="4:121" ht="17.25"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</row>
    <row r="33" spans="4:121" ht="17.25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</row>
    <row r="34" spans="4:121" ht="17.25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</row>
    <row r="35" spans="4:121" ht="17.25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</row>
    <row r="36" spans="4:121" ht="17.25"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</row>
    <row r="37" spans="4:121" ht="17.25"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</row>
    <row r="38" spans="4:121" ht="17.25"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</row>
    <row r="39" spans="4:121" ht="17.25"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</row>
    <row r="40" spans="4:121" ht="17.25"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</row>
    <row r="41" spans="4:121" ht="17.25"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</row>
    <row r="42" spans="4:121" ht="17.25"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</row>
    <row r="43" spans="4:121" ht="17.25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</row>
    <row r="44" spans="4:121" ht="17.25"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</row>
    <row r="45" spans="4:121" ht="17.25"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</row>
    <row r="46" spans="4:121" ht="17.25"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</row>
    <row r="47" spans="4:121" ht="17.25"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</row>
    <row r="48" spans="4:121" ht="17.25"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</row>
    <row r="49" spans="4:121" ht="17.2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</row>
    <row r="50" spans="4:121" ht="17.25"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</row>
    <row r="51" spans="4:121" ht="17.25"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</row>
    <row r="52" spans="4:121" ht="17.25"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</row>
    <row r="53" spans="4:121" ht="17.25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</row>
    <row r="54" spans="4:121" ht="17.2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</row>
    <row r="55" spans="4:121" ht="17.25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</row>
    <row r="56" spans="4:121" ht="17.25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</row>
    <row r="57" spans="4:121" ht="17.25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</row>
    <row r="58" spans="4:121" ht="17.25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</row>
    <row r="59" spans="4:121" ht="17.25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</row>
    <row r="60" spans="4:121" ht="17.25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</row>
    <row r="61" spans="4:121" ht="17.25"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</row>
    <row r="62" spans="4:121" ht="17.25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</row>
    <row r="63" spans="4:121" ht="17.25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</row>
    <row r="64" spans="4:121" ht="17.25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</row>
    <row r="65" spans="4:121" ht="17.25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</row>
    <row r="66" spans="4:121" ht="17.25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</row>
    <row r="67" spans="4:121" ht="17.25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</row>
    <row r="68" spans="4:121" ht="17.25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</row>
    <row r="69" spans="4:121" ht="17.25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</row>
    <row r="70" spans="4:121" ht="17.25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</row>
    <row r="71" spans="4:121" ht="17.25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</row>
    <row r="72" spans="4:121" ht="17.25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</row>
    <row r="73" spans="4:121" ht="17.25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</row>
    <row r="74" spans="4:121" ht="17.25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</row>
    <row r="75" spans="4:121" ht="17.25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</row>
    <row r="76" spans="4:121" ht="17.25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</row>
    <row r="77" spans="4:121" ht="17.25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</row>
    <row r="78" spans="4:121" ht="17.25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</row>
  </sheetData>
  <sheetProtection/>
  <protectedRanges>
    <protectedRange sqref="J10:DI17 J18:DQ18" name="Range1"/>
  </protectedRanges>
  <mergeCells count="97"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BZ6:CC6"/>
    <mergeCell ref="CD6:CG6"/>
    <mergeCell ref="CP6:CS6"/>
    <mergeCell ref="CT6:CW6"/>
    <mergeCell ref="DB6:DE6"/>
    <mergeCell ref="CH5:CK6"/>
    <mergeCell ref="CL5:CO6"/>
    <mergeCell ref="CX5:DA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R6:BU6"/>
    <mergeCell ref="C1:L1"/>
    <mergeCell ref="AB3:AC3"/>
    <mergeCell ref="DF5:DI6"/>
    <mergeCell ref="DJ5:DO6"/>
    <mergeCell ref="DP5:DQ6"/>
    <mergeCell ref="Z5:AC6"/>
    <mergeCell ref="AD5:AG6"/>
    <mergeCell ref="AH5:AI5"/>
    <mergeCell ref="AX5:BA6"/>
    <mergeCell ref="C2:L2"/>
    <mergeCell ref="B4:B8"/>
    <mergeCell ref="C4:C8"/>
    <mergeCell ref="D4:I6"/>
    <mergeCell ref="J4:DQ4"/>
    <mergeCell ref="J5:M6"/>
    <mergeCell ref="N5:U5"/>
    <mergeCell ref="V5:Y6"/>
    <mergeCell ref="BF6:BI6"/>
    <mergeCell ref="BN6:BQ6"/>
  </mergeCells>
  <printOptions/>
  <pageMargins left="0.31" right="0.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2020-04-06T07:00:33Z</cp:lastPrinted>
  <dcterms:created xsi:type="dcterms:W3CDTF">2002-03-15T09:46:46Z</dcterms:created>
  <dcterms:modified xsi:type="dcterms:W3CDTF">2020-10-05T12:03:23Z</dcterms:modified>
  <cp:category/>
  <cp:version/>
  <cp:contentType/>
  <cp:contentStatus/>
</cp:coreProperties>
</file>