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526"/>
  </bookViews>
  <sheets>
    <sheet name="Caxser tntesagitakan" sheetId="7" r:id="rId1"/>
    <sheet name="Caxs g.d." sheetId="8" state="hidden" r:id="rId2"/>
    <sheet name="caxser gotcarnakan" sheetId="9" r:id="rId3"/>
  </sheets>
  <definedNames>
    <definedName name="_xlnm.Print_Titles" localSheetId="1">'Caxs g.d.'!$B:$B,'Caxs g.d.'!$4:$9</definedName>
    <definedName name="_xlnm.Print_Titles" localSheetId="0">'Caxser tntesagitakan'!#REF!,'Caxser tntesagitakan'!$3:$9</definedName>
  </definedNames>
  <calcPr calcId="125725" fullCalcOnLoad="1"/>
</workbook>
</file>

<file path=xl/calcChain.xml><?xml version="1.0" encoding="utf-8"?>
<calcChain xmlns="http://schemas.openxmlformats.org/spreadsheetml/2006/main">
  <c r="J18" i="7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K18" i="9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J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I18"/>
  <c r="H10"/>
  <c r="H18"/>
  <c r="G10"/>
  <c r="G18"/>
  <c r="F10"/>
  <c r="F18"/>
  <c r="D18"/>
  <c r="E10"/>
  <c r="E18"/>
  <c r="D10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I17" i="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I18"/>
  <c r="H10"/>
  <c r="H18"/>
  <c r="G10"/>
  <c r="G18"/>
  <c r="F10"/>
  <c r="F18"/>
  <c r="E10"/>
  <c r="E18"/>
  <c r="D10"/>
  <c r="D18"/>
  <c r="DG12" i="8"/>
  <c r="DG11"/>
  <c r="DG13"/>
  <c r="DG14"/>
  <c r="DG15"/>
  <c r="DG16"/>
  <c r="DG21"/>
  <c r="DG17"/>
  <c r="DG18"/>
  <c r="DG19"/>
  <c r="DG20"/>
  <c r="DG10"/>
  <c r="DF11"/>
  <c r="DF12"/>
  <c r="DF13"/>
  <c r="DF14"/>
  <c r="DF15"/>
  <c r="DF16"/>
  <c r="DF17"/>
  <c r="DF18"/>
  <c r="DF19"/>
  <c r="DF20"/>
  <c r="DF10"/>
  <c r="DF21"/>
  <c r="G11"/>
  <c r="G12"/>
  <c r="G13"/>
  <c r="G14"/>
  <c r="G15"/>
  <c r="G16"/>
  <c r="E16"/>
  <c r="G17"/>
  <c r="G18"/>
  <c r="G19"/>
  <c r="G20"/>
  <c r="G10"/>
  <c r="F11"/>
  <c r="D11"/>
  <c r="F12"/>
  <c r="D12"/>
  <c r="F13"/>
  <c r="F14"/>
  <c r="F15"/>
  <c r="D15"/>
  <c r="F16"/>
  <c r="D16"/>
  <c r="F17"/>
  <c r="F18"/>
  <c r="F19"/>
  <c r="D19"/>
  <c r="F20"/>
  <c r="D20"/>
  <c r="F10"/>
  <c r="D10"/>
  <c r="H10"/>
  <c r="I10"/>
  <c r="H11"/>
  <c r="I11"/>
  <c r="H12"/>
  <c r="I12"/>
  <c r="E12"/>
  <c r="H13"/>
  <c r="D13"/>
  <c r="I13"/>
  <c r="E13"/>
  <c r="H14"/>
  <c r="D14"/>
  <c r="I14"/>
  <c r="E14"/>
  <c r="H15"/>
  <c r="I15"/>
  <c r="E15"/>
  <c r="H16"/>
  <c r="H21"/>
  <c r="I16"/>
  <c r="H17"/>
  <c r="D17"/>
  <c r="I17"/>
  <c r="E17"/>
  <c r="H18"/>
  <c r="D18"/>
  <c r="I18"/>
  <c r="E18"/>
  <c r="H19"/>
  <c r="I19"/>
  <c r="E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G21"/>
  <c r="E10"/>
  <c r="F21"/>
  <c r="E11"/>
  <c r="E21"/>
  <c r="D21"/>
  <c r="I21"/>
</calcChain>
</file>

<file path=xl/sharedStrings.xml><?xml version="1.0" encoding="utf-8"?>
<sst xmlns="http://schemas.openxmlformats.org/spreadsheetml/2006/main" count="557" uniqueCount="139">
  <si>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</si>
  <si>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</si>
  <si>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</si>
  <si>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</si>
  <si>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</si>
  <si>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</si>
  <si>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</si>
  <si>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</si>
  <si>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</si>
  <si>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</si>
  <si>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</si>
  <si>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</si>
  <si>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</si>
  <si>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</si>
  <si>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</si>
  <si>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</si>
  <si>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</si>
  <si>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</si>
  <si>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</si>
  <si>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</si>
  <si>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</si>
  <si>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</si>
  <si>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</si>
  <si>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</si>
  <si>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</si>
  <si>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</si>
  <si>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</si>
  <si>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</si>
  <si>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</si>
  <si>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</si>
  <si>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</si>
  <si>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</si>
  <si>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</si>
  <si>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</si>
  <si>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</si>
  <si>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</si>
  <si>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</si>
  <si>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</si>
  <si>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</si>
  <si>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</si>
  <si>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</si>
  <si>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</si>
  <si>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</si>
  <si>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</si>
  <si>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</si>
  <si>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</si>
  <si>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</si>
  <si>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</si>
  <si>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</si>
  <si>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</si>
  <si>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</si>
  <si>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</si>
  <si>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</si>
  <si>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</si>
  <si>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</si>
  <si>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</si>
  <si>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</si>
  <si>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</si>
  <si>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</si>
  <si>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</si>
  <si>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</si>
  <si>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</si>
  <si>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</si>
  <si>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</si>
  <si>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</si>
  <si>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</si>
  <si>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</si>
  <si>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</si>
  <si>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</si>
  <si>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</si>
  <si>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</si>
  <si>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</si>
  <si>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</si>
  <si>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</si>
  <si>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</si>
  <si>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</si>
  <si>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</si>
  <si>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</si>
  <si>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</si>
  <si>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</si>
  <si>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</si>
  <si>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</si>
  <si>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</si>
  <si>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</si>
  <si>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</si>
  <si>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</si>
  <si>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</si>
  <si>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</si>
  <si>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</si>
  <si>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</si>
  <si>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</si>
  <si>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</si>
  <si>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 xml:space="preserve">   ՀԱՇՎԵՏՎՈՒԹՅՈՒՆ     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</si>
  <si>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</si>
  <si>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209001 Î³å³Ý ù.</t>
  </si>
  <si>
    <t>209007 ø³ç³ñ³Ý ù.</t>
  </si>
  <si>
    <t>209003 ¶áñÇë ù.</t>
  </si>
  <si>
    <t>209097 î³Ã¨</t>
  </si>
  <si>
    <t>209101 î»Õ</t>
  </si>
  <si>
    <t>209006 êÇëÇ³Ý ù.</t>
  </si>
  <si>
    <t>209028 ¶áñ³Ûù</t>
  </si>
  <si>
    <t>209005 Ø»ÕñÇ ù.</t>
  </si>
  <si>
    <t xml:space="preserve">  ÀÜ¸²ØºÜÀ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</si>
  <si>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</si>
  <si>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</si>
  <si>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</si>
  <si>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</si>
  <si>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</si>
  <si>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</si>
  <si>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</si>
  <si>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</si>
  <si>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</si>
  <si>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</si>
  <si>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</si>
  <si>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</si>
  <si>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</si>
  <si>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</si>
  <si>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</si>
  <si>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</si>
  <si>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</si>
  <si>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</si>
  <si>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</si>
  <si>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</si>
  <si>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</si>
  <si>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</si>
  <si>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</si>
  <si>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</si>
  <si>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</si>
  <si>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</si>
  <si>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</si>
  <si>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</si>
  <si>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</si>
  <si>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</si>
  <si>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</si>
  <si>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</si>
  <si>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</si>
  <si>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</si>
  <si>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ՀՀ  ՍՅՈՒՆԻՔԻ ՄԱՐԶԻ   ՀԱՄԱՅՆՔՆԵՐԻ   ԲՅՈՒՋԵՆԵՐԻ  ծԱԽՍԵՐԻ  ՎԵՐԱԲԵՐՅԱԼ 
(Բյուջետային  ծախսերը ըստ գործառական դասակարգման) 2021թ. 9ամիս (հազար դրամ)</t>
  </si>
  <si>
    <t xml:space="preserve"> ՀՀ  ՍՅՈՒՆԻՔԻ ՄԱՐԶԻ   ՀԱՄԱՅՆՔՆԵՐԻ   ԲՅՈՒՋԵՆԵՐԻ  ծԱԽՍԵՐԻ  ՎԵՐԱԲԵՐՅԱԼ 
(Բյուջետային  ծախսերը ըստ տնտեսագիտական դասակարգման) 2021թ. 9 ամիս (հազար դրամ)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</si>
</sst>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29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196" fontId="6" fillId="0" borderId="0" xfId="0" applyNumberFormat="1" applyFont="1"/>
    <xf numFmtId="0" fontId="6" fillId="0" borderId="0" xfId="0" applyFont="1" applyBorder="1"/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207" fontId="3" fillId="4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207" fontId="3" fillId="0" borderId="1" xfId="0" applyNumberFormat="1" applyFont="1" applyBorder="1" applyAlignment="1">
      <alignment horizontal="right" vertical="center" wrapText="1"/>
    </xf>
    <xf numFmtId="196" fontId="3" fillId="0" borderId="1" xfId="0" applyNumberFormat="1" applyFont="1" applyBorder="1" applyAlignment="1">
      <alignment horizontal="right" vertical="center" wrapText="1"/>
    </xf>
    <xf numFmtId="196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7" fontId="4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207" fontId="8" fillId="0" borderId="1" xfId="0" applyNumberFormat="1" applyFont="1" applyBorder="1"/>
    <xf numFmtId="196" fontId="3" fillId="0" borderId="1" xfId="0" applyNumberFormat="1" applyFont="1" applyBorder="1" applyAlignment="1">
      <alignment vertical="center" wrapText="1"/>
    </xf>
    <xf numFmtId="196" fontId="3" fillId="7" borderId="1" xfId="0" applyNumberFormat="1" applyFont="1" applyFill="1" applyBorder="1" applyAlignment="1">
      <alignment horizontal="right" vertical="center" wrapText="1"/>
    </xf>
    <xf numFmtId="196" fontId="3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23" fillId="9" borderId="1" xfId="0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8" fillId="5" borderId="1" xfId="0" applyNumberFormat="1" applyFont="1" applyFill="1" applyBorder="1" applyAlignment="1" applyProtection="1">
      <alignment horizontal="center" vertical="center" wrapText="1"/>
    </xf>
    <xf numFmtId="207" fontId="18" fillId="0" borderId="1" xfId="0" applyNumberFormat="1" applyFont="1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3" fontId="18" fillId="10" borderId="1" xfId="0" applyNumberFormat="1" applyFont="1" applyFill="1" applyBorder="1" applyAlignment="1" applyProtection="1">
      <alignment horizontal="center" vertical="center" wrapText="1"/>
      <protection locked="0"/>
    </xf>
    <xf numFmtId="207" fontId="4" fillId="10" borderId="1" xfId="0" applyNumberFormat="1" applyFont="1" applyFill="1" applyBorder="1" applyAlignment="1" applyProtection="1">
      <alignment horizontal="left" vertical="center"/>
      <protection locked="0"/>
    </xf>
    <xf numFmtId="207" fontId="4" fillId="0" borderId="1" xfId="0" applyNumberFormat="1" applyFont="1" applyBorder="1" applyProtection="1">
      <protection locked="0"/>
    </xf>
    <xf numFmtId="0" fontId="19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196" fontId="25" fillId="0" borderId="0" xfId="0" applyNumberFormat="1" applyFont="1" applyProtection="1"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Protection="1"/>
    <xf numFmtId="0" fontId="19" fillId="10" borderId="4" xfId="0" applyNumberFormat="1" applyFont="1" applyFill="1" applyBorder="1" applyAlignment="1" applyProtection="1">
      <alignment horizontal="center" vertical="center" wrapText="1"/>
    </xf>
    <xf numFmtId="0" fontId="19" fillId="6" borderId="5" xfId="0" applyFont="1" applyFill="1" applyBorder="1" applyAlignment="1" applyProtection="1">
      <alignment vertical="center" wrapText="1"/>
    </xf>
    <xf numFmtId="0" fontId="19" fillId="6" borderId="6" xfId="0" applyFont="1" applyFill="1" applyBorder="1" applyAlignment="1" applyProtection="1">
      <alignment vertical="center" wrapText="1"/>
    </xf>
    <xf numFmtId="0" fontId="19" fillId="7" borderId="4" xfId="0" applyFont="1" applyFill="1" applyBorder="1" applyAlignment="1" applyProtection="1">
      <alignment horizontal="center" vertical="center" wrapText="1"/>
    </xf>
    <xf numFmtId="0" fontId="19" fillId="6" borderId="7" xfId="0" applyFont="1" applyFill="1" applyBorder="1" applyAlignment="1" applyProtection="1">
      <alignment vertical="center" wrapText="1"/>
    </xf>
    <xf numFmtId="0" fontId="19" fillId="10" borderId="4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wrapText="1"/>
    </xf>
    <xf numFmtId="4" fontId="23" fillId="5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28" fillId="0" borderId="0" xfId="0" applyFont="1" applyProtection="1">
      <protection locked="0"/>
    </xf>
    <xf numFmtId="0" fontId="18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207" fontId="18" fillId="0" borderId="1" xfId="1" applyNumberFormat="1" applyFont="1" applyFill="1" applyBorder="1" applyAlignment="1" applyProtection="1">
      <alignment horizontal="right" vertical="center"/>
    </xf>
    <xf numFmtId="0" fontId="23" fillId="0" borderId="0" xfId="0" applyFont="1" applyProtection="1">
      <protection locked="0"/>
    </xf>
    <xf numFmtId="0" fontId="10" fillId="10" borderId="1" xfId="0" applyFont="1" applyFill="1" applyBorder="1" applyAlignment="1" applyProtection="1">
      <alignment horizontal="left" vertical="center"/>
      <protection locked="0"/>
    </xf>
    <xf numFmtId="4" fontId="25" fillId="0" borderId="0" xfId="0" applyNumberFormat="1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3" fillId="9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6" borderId="8" xfId="0" applyNumberFormat="1" applyFont="1" applyFill="1" applyBorder="1" applyAlignment="1" applyProtection="1">
      <alignment horizontal="center" vertical="center" wrapText="1"/>
    </xf>
    <xf numFmtId="0" fontId="19" fillId="6" borderId="4" xfId="0" applyNumberFormat="1" applyFont="1" applyFill="1" applyBorder="1" applyAlignment="1" applyProtection="1">
      <alignment horizontal="center" vertical="center" wrapText="1"/>
    </xf>
    <xf numFmtId="0" fontId="19" fillId="6" borderId="9" xfId="0" applyNumberFormat="1" applyFont="1" applyFill="1" applyBorder="1" applyAlignment="1" applyProtection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 wrapText="1"/>
    </xf>
    <xf numFmtId="0" fontId="19" fillId="6" borderId="0" xfId="0" applyNumberFormat="1" applyFont="1" applyFill="1" applyBorder="1" applyAlignment="1" applyProtection="1">
      <alignment horizontal="center" vertical="center" wrapText="1"/>
    </xf>
    <xf numFmtId="0" fontId="19" fillId="6" borderId="13" xfId="0" applyNumberFormat="1" applyFont="1" applyFill="1" applyBorder="1" applyAlignment="1" applyProtection="1">
      <alignment horizontal="center" vertical="center" wrapText="1"/>
    </xf>
    <xf numFmtId="4" fontId="23" fillId="4" borderId="7" xfId="0" applyNumberFormat="1" applyFont="1" applyFill="1" applyBorder="1" applyAlignment="1" applyProtection="1">
      <alignment horizontal="center" vertical="center" wrapText="1"/>
    </xf>
    <xf numFmtId="4" fontId="23" fillId="4" borderId="5" xfId="0" applyNumberFormat="1" applyFont="1" applyFill="1" applyBorder="1" applyAlignment="1" applyProtection="1">
      <alignment horizontal="center" vertical="center" wrapText="1"/>
    </xf>
    <xf numFmtId="4" fontId="23" fillId="4" borderId="6" xfId="0" applyNumberFormat="1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23" fillId="6" borderId="5" xfId="0" applyNumberFormat="1" applyFont="1" applyFill="1" applyBorder="1" applyAlignment="1" applyProtection="1">
      <alignment horizontal="center" vertical="center" wrapText="1"/>
    </xf>
    <xf numFmtId="4" fontId="18" fillId="4" borderId="7" xfId="0" applyNumberFormat="1" applyFont="1" applyFill="1" applyBorder="1" applyAlignment="1" applyProtection="1">
      <alignment horizontal="center" vertical="center" wrapText="1"/>
    </xf>
    <xf numFmtId="4" fontId="18" fillId="4" borderId="5" xfId="0" applyNumberFormat="1" applyFont="1" applyFill="1" applyBorder="1" applyAlignment="1" applyProtection="1">
      <alignment horizontal="center" vertical="center" wrapText="1"/>
    </xf>
    <xf numFmtId="4" fontId="18" fillId="4" borderId="6" xfId="0" applyNumberFormat="1" applyFont="1" applyFill="1" applyBorder="1" applyAlignment="1" applyProtection="1">
      <alignment horizontal="center" vertical="center" wrapText="1"/>
    </xf>
    <xf numFmtId="4" fontId="18" fillId="12" borderId="7" xfId="0" applyNumberFormat="1" applyFont="1" applyFill="1" applyBorder="1" applyAlignment="1" applyProtection="1">
      <alignment horizontal="center" vertical="center" wrapText="1"/>
    </xf>
    <xf numFmtId="4" fontId="18" fillId="12" borderId="5" xfId="0" applyNumberFormat="1" applyFont="1" applyFill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7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18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8" xfId="0" applyNumberFormat="1" applyFont="1" applyBorder="1" applyAlignment="1" applyProtection="1">
      <alignment horizontal="center" vertical="center" wrapText="1"/>
    </xf>
    <xf numFmtId="4" fontId="18" fillId="0" borderId="9" xfId="0" applyNumberFormat="1" applyFont="1" applyBorder="1" applyAlignment="1" applyProtection="1">
      <alignment horizontal="center" vertical="center" wrapText="1"/>
    </xf>
    <xf numFmtId="4" fontId="18" fillId="0" borderId="10" xfId="0" applyNumberFormat="1" applyFont="1" applyBorder="1" applyAlignment="1" applyProtection="1">
      <alignment horizontal="center" vertical="center" wrapText="1"/>
    </xf>
    <xf numFmtId="4" fontId="18" fillId="0" borderId="11" xfId="0" applyNumberFormat="1" applyFont="1" applyBorder="1" applyAlignment="1" applyProtection="1">
      <alignment horizontal="center" vertical="center" wrapText="1"/>
    </xf>
    <xf numFmtId="0" fontId="19" fillId="6" borderId="1" xfId="0" applyNumberFormat="1" applyFont="1" applyFill="1" applyBorder="1" applyAlignment="1" applyProtection="1">
      <alignment horizontal="center" vertical="center" wrapText="1"/>
    </xf>
    <xf numFmtId="0" fontId="19" fillId="6" borderId="7" xfId="0" applyNumberFormat="1" applyFont="1" applyFill="1" applyBorder="1" applyAlignment="1" applyProtection="1">
      <alignment horizontal="center" vertical="center" wrapText="1"/>
    </xf>
    <xf numFmtId="0" fontId="19" fillId="6" borderId="6" xfId="0" applyNumberFormat="1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0" fontId="19" fillId="11" borderId="1" xfId="0" applyNumberFormat="1" applyFont="1" applyFill="1" applyBorder="1" applyAlignment="1" applyProtection="1">
      <alignment horizontal="center" vertical="center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10" borderId="8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3" fillId="10" borderId="9" xfId="0" applyFont="1" applyFill="1" applyBorder="1" applyAlignment="1" applyProtection="1">
      <alignment horizontal="center" vertical="center" wrapText="1"/>
    </xf>
    <xf numFmtId="0" fontId="3" fillId="10" borderId="10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3" fillId="10" borderId="11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6" borderId="6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10" borderId="8" xfId="0" applyNumberFormat="1" applyFont="1" applyFill="1" applyBorder="1" applyAlignment="1" applyProtection="1">
      <alignment horizontal="center" vertical="center" wrapText="1"/>
    </xf>
    <xf numFmtId="0" fontId="7" fillId="10" borderId="4" xfId="0" applyNumberFormat="1" applyFont="1" applyFill="1" applyBorder="1" applyAlignment="1" applyProtection="1">
      <alignment horizontal="center" vertical="center" wrapText="1"/>
    </xf>
    <xf numFmtId="0" fontId="7" fillId="10" borderId="9" xfId="0" applyNumberFormat="1" applyFont="1" applyFill="1" applyBorder="1" applyAlignment="1" applyProtection="1">
      <alignment horizontal="center" vertical="center" wrapText="1"/>
    </xf>
    <xf numFmtId="0" fontId="7" fillId="10" borderId="12" xfId="0" applyNumberFormat="1" applyFont="1" applyFill="1" applyBorder="1" applyAlignment="1" applyProtection="1">
      <alignment horizontal="center" vertical="center" wrapText="1"/>
    </xf>
    <xf numFmtId="0" fontId="7" fillId="10" borderId="0" xfId="0" applyNumberFormat="1" applyFont="1" applyFill="1" applyBorder="1" applyAlignment="1" applyProtection="1">
      <alignment horizontal="center" vertical="center" wrapText="1"/>
    </xf>
    <xf numFmtId="0" fontId="7" fillId="10" borderId="13" xfId="0" applyNumberFormat="1" applyFont="1" applyFill="1" applyBorder="1" applyAlignment="1" applyProtection="1">
      <alignment horizontal="center" vertical="center" wrapText="1"/>
    </xf>
    <xf numFmtId="0" fontId="7" fillId="10" borderId="10" xfId="0" applyNumberFormat="1" applyFont="1" applyFill="1" applyBorder="1" applyAlignment="1" applyProtection="1">
      <alignment horizontal="center" vertical="center" wrapText="1"/>
    </xf>
    <xf numFmtId="0" fontId="7" fillId="10" borderId="3" xfId="0" applyNumberFormat="1" applyFont="1" applyFill="1" applyBorder="1" applyAlignment="1" applyProtection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 wrapText="1"/>
    </xf>
    <xf numFmtId="0" fontId="3" fillId="11" borderId="8" xfId="0" applyFont="1" applyFill="1" applyBorder="1" applyAlignment="1" applyProtection="1">
      <alignment horizontal="left" vertical="center" wrapText="1"/>
    </xf>
    <xf numFmtId="0" fontId="3" fillId="11" borderId="4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vertical="center" wrapText="1"/>
    </xf>
    <xf numFmtId="0" fontId="28" fillId="0" borderId="6" xfId="0" applyFont="1" applyBorder="1" applyAlignment="1" applyProtection="1">
      <alignment vertical="center" wrapText="1"/>
    </xf>
    <xf numFmtId="0" fontId="19" fillId="10" borderId="8" xfId="0" applyNumberFormat="1" applyFont="1" applyFill="1" applyBorder="1" applyAlignment="1" applyProtection="1">
      <alignment horizontal="center" vertical="center" wrapText="1"/>
    </xf>
    <xf numFmtId="0" fontId="19" fillId="10" borderId="4" xfId="0" applyNumberFormat="1" applyFont="1" applyFill="1" applyBorder="1" applyAlignment="1" applyProtection="1">
      <alignment horizontal="center" vertical="center" wrapText="1"/>
    </xf>
    <xf numFmtId="0" fontId="19" fillId="10" borderId="1" xfId="0" applyNumberFormat="1" applyFont="1" applyFill="1" applyBorder="1" applyAlignment="1" applyProtection="1">
      <alignment horizontal="center" vertical="center" wrapText="1"/>
    </xf>
    <xf numFmtId="0" fontId="19" fillId="10" borderId="9" xfId="0" applyNumberFormat="1" applyFont="1" applyFill="1" applyBorder="1" applyAlignment="1" applyProtection="1">
      <alignment horizontal="center" vertical="center" wrapText="1"/>
    </xf>
    <xf numFmtId="0" fontId="19" fillId="10" borderId="10" xfId="0" applyNumberFormat="1" applyFont="1" applyFill="1" applyBorder="1" applyAlignment="1" applyProtection="1">
      <alignment horizontal="center" vertical="center" wrapText="1"/>
    </xf>
    <xf numFmtId="0" fontId="19" fillId="10" borderId="3" xfId="0" applyNumberFormat="1" applyFont="1" applyFill="1" applyBorder="1" applyAlignment="1" applyProtection="1">
      <alignment horizontal="center" vertical="center" wrapText="1"/>
    </xf>
    <xf numFmtId="0" fontId="19" fillId="10" borderId="11" xfId="0" applyNumberFormat="1" applyFont="1" applyFill="1" applyBorder="1" applyAlignment="1" applyProtection="1">
      <alignment horizontal="center" vertical="center" wrapText="1"/>
    </xf>
    <xf numFmtId="0" fontId="19" fillId="6" borderId="5" xfId="0" applyFont="1" applyFill="1" applyBorder="1" applyAlignment="1" applyProtection="1">
      <alignment horizontal="center" vertical="center" wrapText="1"/>
    </xf>
    <xf numFmtId="0" fontId="19" fillId="6" borderId="6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6" borderId="7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19" fillId="10" borderId="12" xfId="0" applyNumberFormat="1" applyFont="1" applyFill="1" applyBorder="1" applyAlignment="1" applyProtection="1">
      <alignment horizontal="center" vertical="center" wrapText="1"/>
    </xf>
    <xf numFmtId="0" fontId="19" fillId="10" borderId="0" xfId="0" applyNumberFormat="1" applyFont="1" applyFill="1" applyBorder="1" applyAlignment="1" applyProtection="1">
      <alignment horizontal="center" vertical="center" wrapText="1"/>
    </xf>
    <xf numFmtId="0" fontId="19" fillId="10" borderId="13" xfId="0" applyNumberFormat="1" applyFont="1" applyFill="1" applyBorder="1" applyAlignment="1" applyProtection="1">
      <alignment horizontal="center" vertical="center" wrapText="1"/>
    </xf>
    <xf numFmtId="0" fontId="19" fillId="11" borderId="8" xfId="0" applyFont="1" applyFill="1" applyBorder="1" applyAlignment="1" applyProtection="1">
      <alignment horizontal="left" vertical="center" wrapText="1"/>
    </xf>
    <xf numFmtId="0" fontId="19" fillId="11" borderId="4" xfId="0" applyFont="1" applyFill="1" applyBorder="1" applyAlignment="1" applyProtection="1">
      <alignment horizontal="left" vertical="center" wrapText="1"/>
    </xf>
    <xf numFmtId="0" fontId="19" fillId="11" borderId="9" xfId="0" applyFont="1" applyFill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10" borderId="7" xfId="0" applyNumberFormat="1" applyFont="1" applyFill="1" applyBorder="1" applyAlignment="1" applyProtection="1">
      <alignment horizontal="center" vertical="center" wrapText="1"/>
    </xf>
    <xf numFmtId="0" fontId="19" fillId="10" borderId="5" xfId="0" applyNumberFormat="1" applyFont="1" applyFill="1" applyBorder="1" applyAlignment="1" applyProtection="1">
      <alignment horizontal="center" vertical="center" wrapText="1"/>
    </xf>
    <xf numFmtId="0" fontId="19" fillId="10" borderId="6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8"/>
  <sheetViews>
    <sheetView tabSelected="1" topLeftCell="B7" workbookViewId="0">
      <selection activeCell="Z31" sqref="Z31"/>
    </sheetView>
  </sheetViews>
  <sheetFormatPr defaultRowHeight="17.25"/>
  <cols>
    <col min="1" max="1" width="5.25" style="40" hidden="1" customWidth="1"/>
    <col min="2" max="2" width="6.25" style="40" customWidth="1"/>
    <col min="3" max="3" width="19.5" style="40" customWidth="1"/>
    <col min="4" max="4" width="10.375" style="40" customWidth="1"/>
    <col min="5" max="5" width="13.375" style="40" customWidth="1"/>
    <col min="6" max="8" width="12.125" style="40" customWidth="1"/>
    <col min="9" max="9" width="10.25" style="40" customWidth="1"/>
    <col min="10" max="10" width="9.75" style="40" customWidth="1"/>
    <col min="11" max="11" width="8.875" style="40" customWidth="1"/>
    <col min="12" max="12" width="5.75" style="40" hidden="1" customWidth="1"/>
    <col min="13" max="13" width="10" style="40" hidden="1" customWidth="1"/>
    <col min="14" max="14" width="10.125" style="40" customWidth="1"/>
    <col min="15" max="16" width="10" style="40" customWidth="1"/>
    <col min="17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38" width="11.5" style="40" customWidth="1"/>
    <col min="39" max="39" width="9.625" style="40" customWidth="1"/>
    <col min="40" max="40" width="10.875" style="40" customWidth="1"/>
    <col min="41" max="41" width="9.125" style="40" customWidth="1"/>
    <col min="42" max="42" width="9.75" style="40" customWidth="1"/>
    <col min="43" max="43" width="11.75" style="40" customWidth="1"/>
    <col min="44" max="44" width="9.75" style="40" customWidth="1"/>
    <col min="45" max="45" width="10" style="40" customWidth="1"/>
    <col min="46" max="46" width="9.75" style="40" customWidth="1"/>
    <col min="47" max="47" width="8.375" style="40" customWidth="1"/>
    <col min="48" max="48" width="7.5" style="40" customWidth="1"/>
    <col min="49" max="49" width="8" style="40" customWidth="1"/>
    <col min="50" max="50" width="8.625" style="40" customWidth="1"/>
    <col min="51" max="51" width="8.875" style="40" customWidth="1"/>
    <col min="52" max="52" width="7" style="40" customWidth="1"/>
    <col min="53" max="53" width="8.75" style="40" customWidth="1"/>
    <col min="54" max="54" width="9.875" style="40" customWidth="1"/>
    <col min="55" max="55" width="10.75" style="40" customWidth="1"/>
    <col min="56" max="56" width="10.125" style="40" customWidth="1"/>
    <col min="57" max="57" width="9.375" style="40" customWidth="1"/>
    <col min="58" max="58" width="8.125" style="40" customWidth="1"/>
    <col min="59" max="60" width="8" style="40" customWidth="1"/>
    <col min="61" max="61" width="10.5" style="40" customWidth="1"/>
    <col min="62" max="62" width="8.375" style="40" customWidth="1"/>
    <col min="63" max="63" width="10.75" style="40" customWidth="1"/>
    <col min="64" max="64" width="8.125" style="40" customWidth="1"/>
    <col min="65" max="65" width="11.625" style="40" customWidth="1"/>
    <col min="66" max="66" width="8.625" style="40" customWidth="1"/>
    <col min="67" max="16384" width="9" style="40"/>
  </cols>
  <sheetData>
    <row r="1" spans="1:67" ht="13.5" customHeight="1">
      <c r="A1" s="76" t="s">
        <v>92</v>
      </c>
      <c r="B1" s="76"/>
      <c r="C1" s="76"/>
      <c r="D1" s="76"/>
      <c r="E1" s="76"/>
      <c r="F1" s="76"/>
      <c r="G1" s="76"/>
      <c r="H1" s="76"/>
      <c r="I1" s="76"/>
      <c r="J1" s="76"/>
      <c r="K1" s="46"/>
      <c r="L1" s="46"/>
      <c r="M1" s="4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37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</row>
    <row r="2" spans="1:67" ht="57.75" customHeight="1">
      <c r="A2" s="76" t="s">
        <v>138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7"/>
      <c r="AI2" s="37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7" s="43" customFormat="1" ht="15" customHeight="1">
      <c r="A3" s="77" t="s">
        <v>60</v>
      </c>
      <c r="B3" s="77" t="s">
        <v>60</v>
      </c>
      <c r="C3" s="78" t="s">
        <v>59</v>
      </c>
      <c r="D3" s="79" t="s">
        <v>67</v>
      </c>
      <c r="E3" s="80"/>
      <c r="F3" s="80"/>
      <c r="G3" s="80"/>
      <c r="H3" s="80"/>
      <c r="I3" s="81"/>
      <c r="J3" s="85" t="s">
        <v>66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7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</row>
    <row r="4" spans="1:67" s="43" customFormat="1" ht="25.5" customHeight="1">
      <c r="A4" s="77"/>
      <c r="B4" s="77"/>
      <c r="C4" s="78"/>
      <c r="D4" s="82"/>
      <c r="E4" s="83"/>
      <c r="F4" s="83"/>
      <c r="G4" s="83"/>
      <c r="H4" s="83"/>
      <c r="I4" s="84"/>
      <c r="J4" s="95" t="s">
        <v>70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7"/>
      <c r="BD4" s="98" t="s">
        <v>71</v>
      </c>
      <c r="BE4" s="99"/>
      <c r="BF4" s="99"/>
      <c r="BG4" s="99"/>
      <c r="BH4" s="99"/>
      <c r="BI4" s="99"/>
      <c r="BJ4" s="100" t="s">
        <v>72</v>
      </c>
      <c r="BK4" s="100"/>
      <c r="BL4" s="100"/>
      <c r="BM4" s="100"/>
      <c r="BN4" s="100"/>
      <c r="BO4" s="100"/>
    </row>
    <row r="5" spans="1:67" s="43" customFormat="1" ht="0.75" hidden="1" customHeight="1">
      <c r="A5" s="77"/>
      <c r="B5" s="77"/>
      <c r="C5" s="78"/>
      <c r="D5" s="82"/>
      <c r="E5" s="83"/>
      <c r="F5" s="83"/>
      <c r="G5" s="83"/>
      <c r="H5" s="83"/>
      <c r="I5" s="84"/>
      <c r="J5" s="101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3"/>
      <c r="BD5" s="101"/>
      <c r="BE5" s="102"/>
      <c r="BF5" s="102"/>
      <c r="BG5" s="102"/>
      <c r="BH5" s="100" t="s">
        <v>82</v>
      </c>
      <c r="BI5" s="100"/>
      <c r="BJ5" s="100" t="s">
        <v>86</v>
      </c>
      <c r="BK5" s="100"/>
      <c r="BL5" s="100" t="s">
        <v>83</v>
      </c>
      <c r="BM5" s="100"/>
      <c r="BN5" s="100"/>
      <c r="BO5" s="100"/>
    </row>
    <row r="6" spans="1:67" s="43" customFormat="1" ht="52.5" customHeight="1">
      <c r="A6" s="77"/>
      <c r="B6" s="77"/>
      <c r="C6" s="78"/>
      <c r="D6" s="82"/>
      <c r="E6" s="83"/>
      <c r="F6" s="83"/>
      <c r="G6" s="83"/>
      <c r="H6" s="83"/>
      <c r="I6" s="84"/>
      <c r="J6" s="100" t="s">
        <v>58</v>
      </c>
      <c r="K6" s="100"/>
      <c r="L6" s="100"/>
      <c r="M6" s="100"/>
      <c r="N6" s="104" t="s">
        <v>73</v>
      </c>
      <c r="O6" s="105"/>
      <c r="P6" s="108" t="s">
        <v>49</v>
      </c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88" t="s">
        <v>68</v>
      </c>
      <c r="AG6" s="89"/>
      <c r="AH6" s="88" t="s">
        <v>88</v>
      </c>
      <c r="AI6" s="89"/>
      <c r="AJ6" s="92" t="s">
        <v>55</v>
      </c>
      <c r="AK6" s="93"/>
      <c r="AL6" s="111" t="s">
        <v>77</v>
      </c>
      <c r="AM6" s="78"/>
      <c r="AN6" s="92" t="s">
        <v>55</v>
      </c>
      <c r="AO6" s="93"/>
      <c r="AP6" s="112" t="s">
        <v>78</v>
      </c>
      <c r="AQ6" s="112"/>
      <c r="AR6" s="113" t="s">
        <v>93</v>
      </c>
      <c r="AS6" s="114"/>
      <c r="AT6" s="114"/>
      <c r="AU6" s="114"/>
      <c r="AV6" s="114"/>
      <c r="AW6" s="115"/>
      <c r="AX6" s="92" t="s">
        <v>79</v>
      </c>
      <c r="AY6" s="116"/>
      <c r="AZ6" s="116"/>
      <c r="BA6" s="116"/>
      <c r="BB6" s="116"/>
      <c r="BC6" s="93"/>
      <c r="BD6" s="117" t="s">
        <v>80</v>
      </c>
      <c r="BE6" s="118"/>
      <c r="BF6" s="117" t="s">
        <v>81</v>
      </c>
      <c r="BG6" s="118"/>
      <c r="BH6" s="100"/>
      <c r="BI6" s="100"/>
      <c r="BJ6" s="100"/>
      <c r="BK6" s="100"/>
      <c r="BL6" s="100"/>
      <c r="BM6" s="100"/>
      <c r="BN6" s="100"/>
      <c r="BO6" s="100"/>
    </row>
    <row r="7" spans="1:67" s="43" customFormat="1" ht="140.25" customHeight="1">
      <c r="A7" s="77"/>
      <c r="B7" s="77"/>
      <c r="C7" s="78"/>
      <c r="D7" s="121" t="s">
        <v>65</v>
      </c>
      <c r="E7" s="121"/>
      <c r="F7" s="126" t="s">
        <v>63</v>
      </c>
      <c r="G7" s="126"/>
      <c r="H7" s="127" t="s">
        <v>64</v>
      </c>
      <c r="I7" s="127"/>
      <c r="J7" s="78" t="s">
        <v>69</v>
      </c>
      <c r="K7" s="78"/>
      <c r="L7" s="78" t="s">
        <v>74</v>
      </c>
      <c r="M7" s="78"/>
      <c r="N7" s="106"/>
      <c r="O7" s="107"/>
      <c r="P7" s="92" t="s">
        <v>50</v>
      </c>
      <c r="Q7" s="93"/>
      <c r="R7" s="128" t="s">
        <v>87</v>
      </c>
      <c r="S7" s="129"/>
      <c r="T7" s="92" t="s">
        <v>51</v>
      </c>
      <c r="U7" s="93"/>
      <c r="V7" s="92" t="s">
        <v>52</v>
      </c>
      <c r="W7" s="93"/>
      <c r="X7" s="92" t="s">
        <v>53</v>
      </c>
      <c r="Y7" s="93"/>
      <c r="Z7" s="130" t="s">
        <v>54</v>
      </c>
      <c r="AA7" s="131"/>
      <c r="AB7" s="92" t="s">
        <v>56</v>
      </c>
      <c r="AC7" s="93"/>
      <c r="AD7" s="92" t="s">
        <v>57</v>
      </c>
      <c r="AE7" s="93"/>
      <c r="AF7" s="90"/>
      <c r="AG7" s="91"/>
      <c r="AH7" s="90"/>
      <c r="AI7" s="91"/>
      <c r="AJ7" s="128" t="s">
        <v>75</v>
      </c>
      <c r="AK7" s="129"/>
      <c r="AL7" s="78"/>
      <c r="AM7" s="78"/>
      <c r="AN7" s="128" t="s">
        <v>76</v>
      </c>
      <c r="AO7" s="129"/>
      <c r="AP7" s="112"/>
      <c r="AQ7" s="112"/>
      <c r="AR7" s="121" t="s">
        <v>65</v>
      </c>
      <c r="AS7" s="121"/>
      <c r="AT7" s="121" t="s">
        <v>63</v>
      </c>
      <c r="AU7" s="121"/>
      <c r="AV7" s="121" t="s">
        <v>64</v>
      </c>
      <c r="AW7" s="121"/>
      <c r="AX7" s="121" t="s">
        <v>89</v>
      </c>
      <c r="AY7" s="121"/>
      <c r="AZ7" s="122" t="s">
        <v>90</v>
      </c>
      <c r="BA7" s="123"/>
      <c r="BB7" s="124" t="s">
        <v>91</v>
      </c>
      <c r="BC7" s="125"/>
      <c r="BD7" s="119"/>
      <c r="BE7" s="120"/>
      <c r="BF7" s="119"/>
      <c r="BG7" s="120"/>
      <c r="BH7" s="100"/>
      <c r="BI7" s="100"/>
      <c r="BJ7" s="100"/>
      <c r="BK7" s="100"/>
      <c r="BL7" s="100" t="s">
        <v>84</v>
      </c>
      <c r="BM7" s="100"/>
      <c r="BN7" s="100" t="s">
        <v>85</v>
      </c>
      <c r="BO7" s="100"/>
    </row>
    <row r="8" spans="1:67" s="43" customFormat="1" ht="39.75" customHeight="1">
      <c r="A8" s="77"/>
      <c r="B8" s="77"/>
      <c r="C8" s="78"/>
      <c r="D8" s="44" t="s">
        <v>61</v>
      </c>
      <c r="E8" s="35" t="s">
        <v>62</v>
      </c>
      <c r="F8" s="44" t="s">
        <v>61</v>
      </c>
      <c r="G8" s="35" t="s">
        <v>62</v>
      </c>
      <c r="H8" s="44" t="s">
        <v>61</v>
      </c>
      <c r="I8" s="35" t="s">
        <v>62</v>
      </c>
      <c r="J8" s="44" t="s">
        <v>61</v>
      </c>
      <c r="K8" s="35" t="s">
        <v>62</v>
      </c>
      <c r="L8" s="44" t="s">
        <v>61</v>
      </c>
      <c r="M8" s="35" t="s">
        <v>62</v>
      </c>
      <c r="N8" s="44" t="s">
        <v>61</v>
      </c>
      <c r="O8" s="35" t="s">
        <v>62</v>
      </c>
      <c r="P8" s="44" t="s">
        <v>61</v>
      </c>
      <c r="Q8" s="35" t="s">
        <v>62</v>
      </c>
      <c r="R8" s="44" t="s">
        <v>61</v>
      </c>
      <c r="S8" s="35" t="s">
        <v>62</v>
      </c>
      <c r="T8" s="44" t="s">
        <v>61</v>
      </c>
      <c r="U8" s="35" t="s">
        <v>62</v>
      </c>
      <c r="V8" s="44" t="s">
        <v>61</v>
      </c>
      <c r="W8" s="35" t="s">
        <v>62</v>
      </c>
      <c r="X8" s="44" t="s">
        <v>61</v>
      </c>
      <c r="Y8" s="35" t="s">
        <v>62</v>
      </c>
      <c r="Z8" s="44" t="s">
        <v>61</v>
      </c>
      <c r="AA8" s="35" t="s">
        <v>62</v>
      </c>
      <c r="AB8" s="44" t="s">
        <v>61</v>
      </c>
      <c r="AC8" s="35" t="s">
        <v>62</v>
      </c>
      <c r="AD8" s="44" t="s">
        <v>61</v>
      </c>
      <c r="AE8" s="35" t="s">
        <v>62</v>
      </c>
      <c r="AF8" s="44" t="s">
        <v>61</v>
      </c>
      <c r="AG8" s="35" t="s">
        <v>62</v>
      </c>
      <c r="AH8" s="44" t="s">
        <v>61</v>
      </c>
      <c r="AI8" s="35" t="s">
        <v>62</v>
      </c>
      <c r="AJ8" s="44" t="s">
        <v>61</v>
      </c>
      <c r="AK8" s="35" t="s">
        <v>62</v>
      </c>
      <c r="AL8" s="44" t="s">
        <v>61</v>
      </c>
      <c r="AM8" s="35" t="s">
        <v>62</v>
      </c>
      <c r="AN8" s="44" t="s">
        <v>61</v>
      </c>
      <c r="AO8" s="35" t="s">
        <v>62</v>
      </c>
      <c r="AP8" s="44" t="s">
        <v>61</v>
      </c>
      <c r="AQ8" s="35" t="s">
        <v>62</v>
      </c>
      <c r="AR8" s="44" t="s">
        <v>61</v>
      </c>
      <c r="AS8" s="35" t="s">
        <v>62</v>
      </c>
      <c r="AT8" s="44" t="s">
        <v>61</v>
      </c>
      <c r="AU8" s="35" t="s">
        <v>62</v>
      </c>
      <c r="AV8" s="44" t="s">
        <v>61</v>
      </c>
      <c r="AW8" s="35" t="s">
        <v>62</v>
      </c>
      <c r="AX8" s="44" t="s">
        <v>61</v>
      </c>
      <c r="AY8" s="35" t="s">
        <v>62</v>
      </c>
      <c r="AZ8" s="44" t="s">
        <v>61</v>
      </c>
      <c r="BA8" s="35" t="s">
        <v>62</v>
      </c>
      <c r="BB8" s="44" t="s">
        <v>61</v>
      </c>
      <c r="BC8" s="35" t="s">
        <v>62</v>
      </c>
      <c r="BD8" s="44" t="s">
        <v>61</v>
      </c>
      <c r="BE8" s="35" t="s">
        <v>62</v>
      </c>
      <c r="BF8" s="44" t="s">
        <v>61</v>
      </c>
      <c r="BG8" s="35" t="s">
        <v>62</v>
      </c>
      <c r="BH8" s="44" t="s">
        <v>61</v>
      </c>
      <c r="BI8" s="35" t="s">
        <v>62</v>
      </c>
      <c r="BJ8" s="44" t="s">
        <v>61</v>
      </c>
      <c r="BK8" s="35" t="s">
        <v>62</v>
      </c>
      <c r="BL8" s="44" t="s">
        <v>61</v>
      </c>
      <c r="BM8" s="35" t="s">
        <v>62</v>
      </c>
      <c r="BN8" s="44" t="s">
        <v>61</v>
      </c>
      <c r="BO8" s="35" t="s">
        <v>62</v>
      </c>
    </row>
    <row r="9" spans="1:67" s="43" customFormat="1" ht="17.25" customHeight="1">
      <c r="A9" s="42"/>
      <c r="B9" s="42"/>
      <c r="C9" s="42">
        <v>1</v>
      </c>
      <c r="D9" s="42">
        <v>2</v>
      </c>
      <c r="E9" s="42">
        <v>3</v>
      </c>
      <c r="F9" s="42">
        <v>4</v>
      </c>
      <c r="G9" s="42">
        <v>5</v>
      </c>
      <c r="H9" s="42">
        <v>6</v>
      </c>
      <c r="I9" s="42">
        <v>7</v>
      </c>
      <c r="J9" s="42">
        <v>8</v>
      </c>
      <c r="K9" s="42">
        <v>9</v>
      </c>
      <c r="L9" s="42">
        <v>10</v>
      </c>
      <c r="M9" s="42">
        <v>11</v>
      </c>
      <c r="N9" s="42">
        <v>12</v>
      </c>
      <c r="O9" s="42">
        <v>13</v>
      </c>
      <c r="P9" s="42">
        <v>14</v>
      </c>
      <c r="Q9" s="42">
        <v>15</v>
      </c>
      <c r="R9" s="42">
        <v>16</v>
      </c>
      <c r="S9" s="42">
        <v>17</v>
      </c>
      <c r="T9" s="42">
        <v>18</v>
      </c>
      <c r="U9" s="42">
        <v>19</v>
      </c>
      <c r="V9" s="42">
        <v>20</v>
      </c>
      <c r="W9" s="42">
        <v>21</v>
      </c>
      <c r="X9" s="42">
        <v>22</v>
      </c>
      <c r="Y9" s="42">
        <v>23</v>
      </c>
      <c r="Z9" s="42">
        <v>24</v>
      </c>
      <c r="AA9" s="42">
        <v>25</v>
      </c>
      <c r="AB9" s="42">
        <v>26</v>
      </c>
      <c r="AC9" s="42">
        <v>27</v>
      </c>
      <c r="AD9" s="42">
        <v>28</v>
      </c>
      <c r="AE9" s="42">
        <v>29</v>
      </c>
      <c r="AF9" s="42">
        <v>30</v>
      </c>
      <c r="AG9" s="42">
        <v>31</v>
      </c>
      <c r="AH9" s="42">
        <v>32</v>
      </c>
      <c r="AI9" s="42">
        <v>33</v>
      </c>
      <c r="AJ9" s="42">
        <v>34</v>
      </c>
      <c r="AK9" s="42">
        <v>35</v>
      </c>
      <c r="AL9" s="42">
        <v>36</v>
      </c>
      <c r="AM9" s="42">
        <v>37</v>
      </c>
      <c r="AN9" s="42">
        <v>38</v>
      </c>
      <c r="AO9" s="42">
        <v>39</v>
      </c>
      <c r="AP9" s="42">
        <v>40</v>
      </c>
      <c r="AQ9" s="42">
        <v>41</v>
      </c>
      <c r="AR9" s="42">
        <v>42</v>
      </c>
      <c r="AS9" s="42">
        <v>43</v>
      </c>
      <c r="AT9" s="42">
        <v>44</v>
      </c>
      <c r="AU9" s="42">
        <v>45</v>
      </c>
      <c r="AV9" s="42">
        <v>46</v>
      </c>
      <c r="AW9" s="42">
        <v>47</v>
      </c>
      <c r="AX9" s="42">
        <v>48</v>
      </c>
      <c r="AY9" s="42">
        <v>49</v>
      </c>
      <c r="AZ9" s="42">
        <v>50</v>
      </c>
      <c r="BA9" s="42">
        <v>51</v>
      </c>
      <c r="BB9" s="42">
        <v>52</v>
      </c>
      <c r="BC9" s="42">
        <v>53</v>
      </c>
      <c r="BD9" s="42">
        <v>54</v>
      </c>
      <c r="BE9" s="42">
        <v>55</v>
      </c>
      <c r="BF9" s="42">
        <v>56</v>
      </c>
      <c r="BG9" s="42">
        <v>57</v>
      </c>
      <c r="BH9" s="42">
        <v>58</v>
      </c>
      <c r="BI9" s="42">
        <v>59</v>
      </c>
      <c r="BJ9" s="42">
        <v>60</v>
      </c>
      <c r="BK9" s="42">
        <v>61</v>
      </c>
      <c r="BL9" s="42">
        <v>62</v>
      </c>
      <c r="BM9" s="42">
        <v>63</v>
      </c>
      <c r="BN9" s="42">
        <v>64</v>
      </c>
      <c r="BO9" s="42">
        <v>65</v>
      </c>
    </row>
    <row r="10" spans="1:67" s="41" customFormat="1" ht="18" customHeight="1">
      <c r="A10" s="49"/>
      <c r="B10" s="49">
        <v>1</v>
      </c>
      <c r="C10" s="50" t="s">
        <v>94</v>
      </c>
      <c r="D10" s="45">
        <f t="shared" ref="D10:D17" si="0">F10+H10-BB10</f>
        <v>6476448.6000000006</v>
      </c>
      <c r="E10" s="45">
        <f t="shared" ref="E10:E17" si="1">G10+I10-BC10</f>
        <v>2544281.5767999999</v>
      </c>
      <c r="F10" s="45">
        <f t="shared" ref="F10:F17" si="2">J10+L10+N10+AF10+AH10+AL10+AP10+AT10</f>
        <v>2808662.6999999997</v>
      </c>
      <c r="G10" s="45">
        <f t="shared" ref="G10:G17" si="3">K10+M10+O10+AG10+AI10+AM10+AQ10+AU10</f>
        <v>1765742.4527999999</v>
      </c>
      <c r="H10" s="45">
        <f t="shared" ref="H10:H17" si="4">AZ10+BD10+BF10+BH10+BJ10+BL10+BN10</f>
        <v>4040222.2</v>
      </c>
      <c r="I10" s="45">
        <f t="shared" ref="I10:I17" si="5">BA10+BE10+BG10+BI10+BK10+BM10+BO10</f>
        <v>1082975.4240000001</v>
      </c>
      <c r="J10" s="45">
        <v>403323</v>
      </c>
      <c r="K10" s="45">
        <v>264705.772</v>
      </c>
      <c r="L10" s="45">
        <v>0</v>
      </c>
      <c r="M10" s="45">
        <v>0</v>
      </c>
      <c r="N10" s="45">
        <v>229768.4</v>
      </c>
      <c r="O10" s="45">
        <v>113504.1148</v>
      </c>
      <c r="P10" s="45">
        <v>34630</v>
      </c>
      <c r="Q10" s="45">
        <v>24450.712</v>
      </c>
      <c r="R10" s="45">
        <v>901.8</v>
      </c>
      <c r="S10" s="45">
        <v>328.86</v>
      </c>
      <c r="T10" s="45">
        <v>4360</v>
      </c>
      <c r="U10" s="45">
        <v>2198.6648</v>
      </c>
      <c r="V10" s="45">
        <v>4052</v>
      </c>
      <c r="W10" s="45">
        <v>1111.5999999999999</v>
      </c>
      <c r="X10" s="45">
        <v>60870.7</v>
      </c>
      <c r="Y10" s="45">
        <v>37110.423999999999</v>
      </c>
      <c r="Z10" s="45">
        <v>40660.699999999997</v>
      </c>
      <c r="AA10" s="45">
        <v>28491.003000000001</v>
      </c>
      <c r="AB10" s="45">
        <v>73585.7</v>
      </c>
      <c r="AC10" s="45">
        <v>21367.848999999998</v>
      </c>
      <c r="AD10" s="45">
        <v>39338.199999999997</v>
      </c>
      <c r="AE10" s="45">
        <v>22335.483</v>
      </c>
      <c r="AF10" s="45">
        <v>0</v>
      </c>
      <c r="AG10" s="45">
        <v>0</v>
      </c>
      <c r="AH10" s="45">
        <v>1622782.7</v>
      </c>
      <c r="AI10" s="45">
        <v>1023428.056</v>
      </c>
      <c r="AJ10" s="45">
        <v>1622782.7</v>
      </c>
      <c r="AK10" s="45">
        <v>1023428.056</v>
      </c>
      <c r="AL10" s="45">
        <v>111652.3</v>
      </c>
      <c r="AM10" s="45">
        <v>30977.02</v>
      </c>
      <c r="AN10" s="45">
        <v>53700</v>
      </c>
      <c r="AO10" s="45">
        <v>18612.52</v>
      </c>
      <c r="AP10" s="45">
        <v>63700</v>
      </c>
      <c r="AQ10" s="45">
        <v>26365</v>
      </c>
      <c r="AR10" s="45">
        <v>5000</v>
      </c>
      <c r="AS10" s="45">
        <v>2326.1900000000023</v>
      </c>
      <c r="AT10" s="45">
        <v>377436.3</v>
      </c>
      <c r="AU10" s="45">
        <v>306762.49</v>
      </c>
      <c r="AV10" s="45">
        <v>0</v>
      </c>
      <c r="AW10" s="45">
        <v>0</v>
      </c>
      <c r="AX10" s="45">
        <v>372436.3</v>
      </c>
      <c r="AY10" s="45">
        <v>304436.3</v>
      </c>
      <c r="AZ10" s="45">
        <v>0</v>
      </c>
      <c r="BA10" s="45">
        <v>0</v>
      </c>
      <c r="BB10" s="45">
        <v>372436.3</v>
      </c>
      <c r="BC10" s="45">
        <v>304436.3</v>
      </c>
      <c r="BD10" s="45">
        <v>3963932.2</v>
      </c>
      <c r="BE10" s="45">
        <v>1038545.828</v>
      </c>
      <c r="BF10" s="45">
        <v>128303.3</v>
      </c>
      <c r="BG10" s="45">
        <v>71042.975000000006</v>
      </c>
      <c r="BH10" s="45">
        <v>1986.7</v>
      </c>
      <c r="BI10" s="45">
        <v>986.54899999999998</v>
      </c>
      <c r="BJ10" s="45">
        <v>-38000</v>
      </c>
      <c r="BK10" s="45">
        <v>-5987.5</v>
      </c>
      <c r="BL10" s="45">
        <v>-16000</v>
      </c>
      <c r="BM10" s="45">
        <v>-21612.428</v>
      </c>
      <c r="BN10" s="45">
        <v>0</v>
      </c>
      <c r="BO10" s="45">
        <v>0</v>
      </c>
    </row>
    <row r="11" spans="1:67" s="41" customFormat="1" ht="18" customHeight="1">
      <c r="A11" s="49"/>
      <c r="B11" s="49">
        <v>2</v>
      </c>
      <c r="C11" s="50" t="s">
        <v>95</v>
      </c>
      <c r="D11" s="45">
        <f t="shared" si="0"/>
        <v>1335838.4498000001</v>
      </c>
      <c r="E11" s="45">
        <f t="shared" si="1"/>
        <v>530390.38089999999</v>
      </c>
      <c r="F11" s="45">
        <f t="shared" si="2"/>
        <v>663231.98600000003</v>
      </c>
      <c r="G11" s="45">
        <f t="shared" si="3"/>
        <v>327733.53230000002</v>
      </c>
      <c r="H11" s="45">
        <f t="shared" si="4"/>
        <v>672606.46380000003</v>
      </c>
      <c r="I11" s="45">
        <f t="shared" si="5"/>
        <v>202656.8486</v>
      </c>
      <c r="J11" s="45">
        <v>166560</v>
      </c>
      <c r="K11" s="45">
        <v>96403.782999999996</v>
      </c>
      <c r="L11" s="45">
        <v>0</v>
      </c>
      <c r="M11" s="45">
        <v>0</v>
      </c>
      <c r="N11" s="45">
        <v>175271.986</v>
      </c>
      <c r="O11" s="45">
        <v>107013.1633</v>
      </c>
      <c r="P11" s="45">
        <v>14136.589</v>
      </c>
      <c r="Q11" s="45">
        <v>8210.4354999999996</v>
      </c>
      <c r="R11" s="45">
        <v>92631</v>
      </c>
      <c r="S11" s="45">
        <v>57773.715499999998</v>
      </c>
      <c r="T11" s="45">
        <v>2673.3969999999999</v>
      </c>
      <c r="U11" s="45">
        <v>1864.5069000000001</v>
      </c>
      <c r="V11" s="45">
        <v>3075</v>
      </c>
      <c r="W11" s="45">
        <v>510.58</v>
      </c>
      <c r="X11" s="45">
        <v>44932</v>
      </c>
      <c r="Y11" s="45">
        <v>29490.144400000001</v>
      </c>
      <c r="Z11" s="45">
        <v>41632</v>
      </c>
      <c r="AA11" s="45">
        <v>28147.914400000001</v>
      </c>
      <c r="AB11" s="45">
        <v>1500</v>
      </c>
      <c r="AC11" s="45">
        <v>355.35</v>
      </c>
      <c r="AD11" s="45">
        <v>15032</v>
      </c>
      <c r="AE11" s="45">
        <v>7913.08</v>
      </c>
      <c r="AF11" s="45">
        <v>0</v>
      </c>
      <c r="AG11" s="45">
        <v>0</v>
      </c>
      <c r="AH11" s="45">
        <v>198500</v>
      </c>
      <c r="AI11" s="45">
        <v>110554.92600000001</v>
      </c>
      <c r="AJ11" s="45">
        <v>198500</v>
      </c>
      <c r="AK11" s="45">
        <v>110554.92600000001</v>
      </c>
      <c r="AL11" s="45">
        <v>0</v>
      </c>
      <c r="AM11" s="45">
        <v>0</v>
      </c>
      <c r="AN11" s="45">
        <v>0</v>
      </c>
      <c r="AO11" s="45">
        <v>0</v>
      </c>
      <c r="AP11" s="45">
        <v>8500</v>
      </c>
      <c r="AQ11" s="45">
        <v>7243.6</v>
      </c>
      <c r="AR11" s="45">
        <v>114400</v>
      </c>
      <c r="AS11" s="45">
        <v>6518.06</v>
      </c>
      <c r="AT11" s="45">
        <v>114400</v>
      </c>
      <c r="AU11" s="45">
        <v>6518.06</v>
      </c>
      <c r="AV11" s="45">
        <v>0</v>
      </c>
      <c r="AW11" s="45">
        <v>0</v>
      </c>
      <c r="AX11" s="45">
        <v>114000</v>
      </c>
      <c r="AY11" s="45">
        <v>6340.56</v>
      </c>
      <c r="AZ11" s="45">
        <v>0</v>
      </c>
      <c r="BA11" s="45">
        <v>0</v>
      </c>
      <c r="BB11" s="45">
        <v>0</v>
      </c>
      <c r="BC11" s="45">
        <v>0</v>
      </c>
      <c r="BD11" s="45">
        <v>627772.46380000003</v>
      </c>
      <c r="BE11" s="45">
        <v>205329.3866</v>
      </c>
      <c r="BF11" s="45">
        <v>47834</v>
      </c>
      <c r="BG11" s="45">
        <v>5787.0919999999996</v>
      </c>
      <c r="BH11" s="45">
        <v>0</v>
      </c>
      <c r="BI11" s="45">
        <v>0</v>
      </c>
      <c r="BJ11" s="45">
        <v>-1500</v>
      </c>
      <c r="BK11" s="45">
        <v>-2238.5</v>
      </c>
      <c r="BL11" s="45">
        <v>-1500</v>
      </c>
      <c r="BM11" s="45">
        <v>-6221.13</v>
      </c>
      <c r="BN11" s="45">
        <v>0</v>
      </c>
      <c r="BO11" s="45">
        <v>0</v>
      </c>
    </row>
    <row r="12" spans="1:67" s="41" customFormat="1" ht="18" customHeight="1">
      <c r="A12" s="49"/>
      <c r="B12" s="49">
        <v>3</v>
      </c>
      <c r="C12" s="50" t="s">
        <v>96</v>
      </c>
      <c r="D12" s="45">
        <f t="shared" si="0"/>
        <v>1982707.6811000002</v>
      </c>
      <c r="E12" s="45">
        <f t="shared" si="1"/>
        <v>903428.99070000008</v>
      </c>
      <c r="F12" s="45">
        <f t="shared" si="2"/>
        <v>1212710.3</v>
      </c>
      <c r="G12" s="45">
        <f t="shared" si="3"/>
        <v>749995.68370000005</v>
      </c>
      <c r="H12" s="45">
        <f t="shared" si="4"/>
        <v>769997.3811</v>
      </c>
      <c r="I12" s="45">
        <f t="shared" si="5"/>
        <v>153433.307</v>
      </c>
      <c r="J12" s="45">
        <v>172800</v>
      </c>
      <c r="K12" s="45">
        <v>122468.732</v>
      </c>
      <c r="L12" s="45">
        <v>0</v>
      </c>
      <c r="M12" s="45">
        <v>0</v>
      </c>
      <c r="N12" s="45">
        <v>127368.6</v>
      </c>
      <c r="O12" s="45">
        <v>54656.795700000002</v>
      </c>
      <c r="P12" s="45">
        <v>37914.800000000003</v>
      </c>
      <c r="Q12" s="45">
        <v>20361.549800000001</v>
      </c>
      <c r="R12" s="45">
        <v>2103.1999999999998</v>
      </c>
      <c r="S12" s="45">
        <v>920.12400000000002</v>
      </c>
      <c r="T12" s="45">
        <v>2845.3</v>
      </c>
      <c r="U12" s="45">
        <v>1978.7035000000001</v>
      </c>
      <c r="V12" s="45">
        <v>3300</v>
      </c>
      <c r="W12" s="45">
        <v>473</v>
      </c>
      <c r="X12" s="45">
        <v>26950</v>
      </c>
      <c r="Y12" s="45">
        <v>12327.904500000001</v>
      </c>
      <c r="Z12" s="45">
        <v>18500</v>
      </c>
      <c r="AA12" s="45">
        <v>10108</v>
      </c>
      <c r="AB12" s="45">
        <v>3600</v>
      </c>
      <c r="AC12" s="45">
        <v>745</v>
      </c>
      <c r="AD12" s="45">
        <v>46155.3</v>
      </c>
      <c r="AE12" s="45">
        <v>15931.5139</v>
      </c>
      <c r="AF12" s="45">
        <v>0</v>
      </c>
      <c r="AG12" s="45">
        <v>0</v>
      </c>
      <c r="AH12" s="45">
        <v>757364</v>
      </c>
      <c r="AI12" s="45">
        <v>516115.31</v>
      </c>
      <c r="AJ12" s="45">
        <v>757364</v>
      </c>
      <c r="AK12" s="45">
        <v>516115.31</v>
      </c>
      <c r="AL12" s="45">
        <v>11136</v>
      </c>
      <c r="AM12" s="45">
        <v>11135.745000000001</v>
      </c>
      <c r="AN12" s="45">
        <v>0</v>
      </c>
      <c r="AO12" s="45">
        <v>0</v>
      </c>
      <c r="AP12" s="45">
        <v>43600</v>
      </c>
      <c r="AQ12" s="45">
        <v>43560</v>
      </c>
      <c r="AR12" s="45">
        <v>100441.7</v>
      </c>
      <c r="AS12" s="45">
        <v>2059.1010000000001</v>
      </c>
      <c r="AT12" s="45">
        <v>100441.7</v>
      </c>
      <c r="AU12" s="45">
        <v>2059.1010000000001</v>
      </c>
      <c r="AV12" s="45">
        <v>0</v>
      </c>
      <c r="AW12" s="45">
        <v>0</v>
      </c>
      <c r="AX12" s="45">
        <v>98261.7</v>
      </c>
      <c r="AY12" s="45">
        <v>1500</v>
      </c>
      <c r="AZ12" s="45">
        <v>0</v>
      </c>
      <c r="BA12" s="45">
        <v>0</v>
      </c>
      <c r="BB12" s="45">
        <v>0</v>
      </c>
      <c r="BC12" s="45">
        <v>0</v>
      </c>
      <c r="BD12" s="45">
        <v>737997.3811</v>
      </c>
      <c r="BE12" s="45">
        <v>186209.71400000001</v>
      </c>
      <c r="BF12" s="45">
        <v>32000</v>
      </c>
      <c r="BG12" s="45">
        <v>14567</v>
      </c>
      <c r="BH12" s="45">
        <v>0</v>
      </c>
      <c r="BI12" s="45">
        <v>0</v>
      </c>
      <c r="BJ12" s="45">
        <v>0</v>
      </c>
      <c r="BK12" s="45">
        <v>-2114.6999999999998</v>
      </c>
      <c r="BL12" s="45">
        <v>0</v>
      </c>
      <c r="BM12" s="45">
        <v>-45228.707000000002</v>
      </c>
      <c r="BN12" s="45">
        <v>0</v>
      </c>
      <c r="BO12" s="45">
        <v>0</v>
      </c>
    </row>
    <row r="13" spans="1:67" s="41" customFormat="1" ht="19.5" customHeight="1">
      <c r="A13" s="49"/>
      <c r="B13" s="49">
        <v>4</v>
      </c>
      <c r="C13" s="51" t="s">
        <v>97</v>
      </c>
      <c r="D13" s="45">
        <f t="shared" si="0"/>
        <v>285710.15239999996</v>
      </c>
      <c r="E13" s="45">
        <f t="shared" si="1"/>
        <v>158631.47979999997</v>
      </c>
      <c r="F13" s="45">
        <f t="shared" si="2"/>
        <v>255634.11</v>
      </c>
      <c r="G13" s="45">
        <f t="shared" si="3"/>
        <v>149682.55539999998</v>
      </c>
      <c r="H13" s="45">
        <f t="shared" si="4"/>
        <v>30076.042399999998</v>
      </c>
      <c r="I13" s="45">
        <f t="shared" si="5"/>
        <v>8948.9243999999981</v>
      </c>
      <c r="J13" s="45">
        <v>65000</v>
      </c>
      <c r="K13" s="45">
        <v>50671.002</v>
      </c>
      <c r="L13" s="45">
        <v>0</v>
      </c>
      <c r="M13" s="45">
        <v>0</v>
      </c>
      <c r="N13" s="45">
        <v>52660</v>
      </c>
      <c r="O13" s="45">
        <v>16760.1024</v>
      </c>
      <c r="P13" s="45">
        <v>6000</v>
      </c>
      <c r="Q13" s="45">
        <v>4718.8658999999998</v>
      </c>
      <c r="R13" s="45">
        <v>950</v>
      </c>
      <c r="S13" s="45">
        <v>584.84699999999998</v>
      </c>
      <c r="T13" s="45">
        <v>1000</v>
      </c>
      <c r="U13" s="45">
        <v>696.08140000000003</v>
      </c>
      <c r="V13" s="45">
        <v>2000</v>
      </c>
      <c r="W13" s="45">
        <v>328.4</v>
      </c>
      <c r="X13" s="45">
        <v>11170</v>
      </c>
      <c r="Y13" s="45">
        <v>5007.58</v>
      </c>
      <c r="Z13" s="45">
        <v>6880</v>
      </c>
      <c r="AA13" s="45">
        <v>3853.08</v>
      </c>
      <c r="AB13" s="45">
        <v>8500</v>
      </c>
      <c r="AC13" s="45">
        <v>875.18299999999999</v>
      </c>
      <c r="AD13" s="45">
        <v>21140</v>
      </c>
      <c r="AE13" s="45">
        <v>3889.1451000000002</v>
      </c>
      <c r="AF13" s="45">
        <v>0</v>
      </c>
      <c r="AG13" s="45">
        <v>0</v>
      </c>
      <c r="AH13" s="45">
        <v>113000</v>
      </c>
      <c r="AI13" s="45">
        <v>78608.600999999995</v>
      </c>
      <c r="AJ13" s="45">
        <v>113000</v>
      </c>
      <c r="AK13" s="45">
        <v>78608.600999999995</v>
      </c>
      <c r="AL13" s="45">
        <v>1300</v>
      </c>
      <c r="AM13" s="45">
        <v>0</v>
      </c>
      <c r="AN13" s="45">
        <v>1300</v>
      </c>
      <c r="AO13" s="45">
        <v>0</v>
      </c>
      <c r="AP13" s="45">
        <v>4000</v>
      </c>
      <c r="AQ13" s="45">
        <v>2385</v>
      </c>
      <c r="AR13" s="45">
        <v>19674.11</v>
      </c>
      <c r="AS13" s="45">
        <v>1257.8499999999999</v>
      </c>
      <c r="AT13" s="45">
        <v>19674.11</v>
      </c>
      <c r="AU13" s="45">
        <v>1257.8499999999999</v>
      </c>
      <c r="AV13" s="45">
        <v>0</v>
      </c>
      <c r="AW13" s="45">
        <v>0</v>
      </c>
      <c r="AX13" s="45">
        <v>17939.11</v>
      </c>
      <c r="AY13" s="45">
        <v>540</v>
      </c>
      <c r="AZ13" s="45">
        <v>0</v>
      </c>
      <c r="BA13" s="45">
        <v>0</v>
      </c>
      <c r="BB13" s="45">
        <v>0</v>
      </c>
      <c r="BC13" s="45">
        <v>0</v>
      </c>
      <c r="BD13" s="45">
        <v>19902.743399999999</v>
      </c>
      <c r="BE13" s="45">
        <v>5522.1693999999998</v>
      </c>
      <c r="BF13" s="45">
        <v>10173.299000000001</v>
      </c>
      <c r="BG13" s="45">
        <v>4187</v>
      </c>
      <c r="BH13" s="45">
        <v>3000</v>
      </c>
      <c r="BI13" s="45">
        <v>0</v>
      </c>
      <c r="BJ13" s="45">
        <v>0</v>
      </c>
      <c r="BK13" s="45">
        <v>0</v>
      </c>
      <c r="BL13" s="45">
        <v>-3000</v>
      </c>
      <c r="BM13" s="45">
        <v>-760.245</v>
      </c>
      <c r="BN13" s="45">
        <v>0</v>
      </c>
      <c r="BO13" s="45">
        <v>0</v>
      </c>
    </row>
    <row r="14" spans="1:67" s="41" customFormat="1" ht="19.5" customHeight="1">
      <c r="A14" s="49"/>
      <c r="B14" s="49">
        <v>5</v>
      </c>
      <c r="C14" s="51" t="s">
        <v>98</v>
      </c>
      <c r="D14" s="45">
        <f t="shared" si="0"/>
        <v>315511.63829999999</v>
      </c>
      <c r="E14" s="45">
        <f t="shared" si="1"/>
        <v>146320.58790000001</v>
      </c>
      <c r="F14" s="45">
        <f t="shared" si="2"/>
        <v>231890.6214</v>
      </c>
      <c r="G14" s="45">
        <f t="shared" si="3"/>
        <v>128677.90210000001</v>
      </c>
      <c r="H14" s="45">
        <f t="shared" si="4"/>
        <v>83621.016900000002</v>
      </c>
      <c r="I14" s="45">
        <f t="shared" si="5"/>
        <v>17642.685799999999</v>
      </c>
      <c r="J14" s="45">
        <v>67539</v>
      </c>
      <c r="K14" s="45">
        <v>49394.298999999999</v>
      </c>
      <c r="L14" s="45">
        <v>0</v>
      </c>
      <c r="M14" s="45">
        <v>0</v>
      </c>
      <c r="N14" s="45">
        <v>44800.2</v>
      </c>
      <c r="O14" s="45">
        <v>24071.9584</v>
      </c>
      <c r="P14" s="45">
        <v>8078</v>
      </c>
      <c r="Q14" s="45">
        <v>5364.2565000000004</v>
      </c>
      <c r="R14" s="45">
        <v>700</v>
      </c>
      <c r="S14" s="45">
        <v>550.42669999999998</v>
      </c>
      <c r="T14" s="45">
        <v>1439</v>
      </c>
      <c r="U14" s="45">
        <v>821.57029999999997</v>
      </c>
      <c r="V14" s="45">
        <v>1460</v>
      </c>
      <c r="W14" s="45">
        <v>491.1</v>
      </c>
      <c r="X14" s="45">
        <v>9509.2000000000007</v>
      </c>
      <c r="Y14" s="45">
        <v>4760.76</v>
      </c>
      <c r="Z14" s="45">
        <v>6296</v>
      </c>
      <c r="AA14" s="45">
        <v>3148.2</v>
      </c>
      <c r="AB14" s="45">
        <v>994</v>
      </c>
      <c r="AC14" s="45">
        <v>794.95</v>
      </c>
      <c r="AD14" s="45">
        <v>17699</v>
      </c>
      <c r="AE14" s="45">
        <v>8724.7329000000009</v>
      </c>
      <c r="AF14" s="45">
        <v>0</v>
      </c>
      <c r="AG14" s="45">
        <v>0</v>
      </c>
      <c r="AH14" s="45">
        <v>84619.5</v>
      </c>
      <c r="AI14" s="45">
        <v>53298.840700000001</v>
      </c>
      <c r="AJ14" s="45">
        <v>84619.5</v>
      </c>
      <c r="AK14" s="45">
        <v>53298.840700000001</v>
      </c>
      <c r="AL14" s="45">
        <v>8450</v>
      </c>
      <c r="AM14" s="45">
        <v>0</v>
      </c>
      <c r="AN14" s="45">
        <v>0</v>
      </c>
      <c r="AO14" s="45">
        <v>0</v>
      </c>
      <c r="AP14" s="45">
        <v>4500</v>
      </c>
      <c r="AQ14" s="45">
        <v>1525</v>
      </c>
      <c r="AR14" s="45">
        <v>21981.921399999999</v>
      </c>
      <c r="AS14" s="45">
        <v>387.80399999999997</v>
      </c>
      <c r="AT14" s="45">
        <v>21981.921399999999</v>
      </c>
      <c r="AU14" s="45">
        <v>387.80399999999997</v>
      </c>
      <c r="AV14" s="45">
        <v>0</v>
      </c>
      <c r="AW14" s="45">
        <v>0</v>
      </c>
      <c r="AX14" s="45">
        <v>20103.921399999999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79054.1348</v>
      </c>
      <c r="BE14" s="45">
        <v>14462.0658</v>
      </c>
      <c r="BF14" s="45">
        <v>4566.8820999999998</v>
      </c>
      <c r="BG14" s="45">
        <v>3817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  <c r="BM14" s="45">
        <v>-636.38</v>
      </c>
      <c r="BN14" s="45">
        <v>0</v>
      </c>
      <c r="BO14" s="45">
        <v>0</v>
      </c>
    </row>
    <row r="15" spans="1:67" s="41" customFormat="1" ht="19.5" customHeight="1">
      <c r="A15" s="49"/>
      <c r="B15" s="49">
        <v>6</v>
      </c>
      <c r="C15" s="50" t="s">
        <v>99</v>
      </c>
      <c r="D15" s="45">
        <f t="shared" si="0"/>
        <v>2071611.916</v>
      </c>
      <c r="E15" s="45">
        <f t="shared" si="1"/>
        <v>1004807.2464999999</v>
      </c>
      <c r="F15" s="45">
        <f t="shared" si="2"/>
        <v>1586147.044</v>
      </c>
      <c r="G15" s="45">
        <f t="shared" si="3"/>
        <v>733326.2882999999</v>
      </c>
      <c r="H15" s="45">
        <f t="shared" si="4"/>
        <v>626091.85400000005</v>
      </c>
      <c r="I15" s="45">
        <f t="shared" si="5"/>
        <v>271480.95819999999</v>
      </c>
      <c r="J15" s="45">
        <v>347250</v>
      </c>
      <c r="K15" s="45">
        <v>209726.58</v>
      </c>
      <c r="L15" s="45">
        <v>0</v>
      </c>
      <c r="M15" s="45">
        <v>0</v>
      </c>
      <c r="N15" s="45">
        <v>142099.98800000001</v>
      </c>
      <c r="O15" s="45">
        <v>43351.863299999997</v>
      </c>
      <c r="P15" s="45">
        <v>30000</v>
      </c>
      <c r="Q15" s="45">
        <v>18787.614699999998</v>
      </c>
      <c r="R15" s="45">
        <v>600</v>
      </c>
      <c r="S15" s="45">
        <v>358.60050000000001</v>
      </c>
      <c r="T15" s="45">
        <v>3535</v>
      </c>
      <c r="U15" s="45">
        <v>2576.4654999999998</v>
      </c>
      <c r="V15" s="45">
        <v>3050</v>
      </c>
      <c r="W15" s="45">
        <v>462</v>
      </c>
      <c r="X15" s="45">
        <v>13492.4</v>
      </c>
      <c r="Y15" s="45">
        <v>4102.1836000000003</v>
      </c>
      <c r="Z15" s="45">
        <v>0</v>
      </c>
      <c r="AA15" s="45">
        <v>0</v>
      </c>
      <c r="AB15" s="45">
        <v>63184.588000000003</v>
      </c>
      <c r="AC15" s="45">
        <v>7234.0920999999998</v>
      </c>
      <c r="AD15" s="45">
        <v>16090</v>
      </c>
      <c r="AE15" s="45">
        <v>4766.57</v>
      </c>
      <c r="AF15" s="45">
        <v>0</v>
      </c>
      <c r="AG15" s="45">
        <v>0</v>
      </c>
      <c r="AH15" s="45">
        <v>745981.09199999995</v>
      </c>
      <c r="AI15" s="45">
        <v>458832.52</v>
      </c>
      <c r="AJ15" s="45">
        <v>745981.09199999995</v>
      </c>
      <c r="AK15" s="45">
        <v>458832.52</v>
      </c>
      <c r="AL15" s="45">
        <v>6050</v>
      </c>
      <c r="AM15" s="45">
        <v>5250</v>
      </c>
      <c r="AN15" s="45">
        <v>2400</v>
      </c>
      <c r="AO15" s="45">
        <v>1600</v>
      </c>
      <c r="AP15" s="45">
        <v>5900</v>
      </c>
      <c r="AQ15" s="45">
        <v>2788</v>
      </c>
      <c r="AR15" s="45">
        <v>198238.98199999999</v>
      </c>
      <c r="AS15" s="45">
        <v>13377.325000000001</v>
      </c>
      <c r="AT15" s="45">
        <v>338865.96399999998</v>
      </c>
      <c r="AU15" s="45">
        <v>13377.325000000001</v>
      </c>
      <c r="AV15" s="45">
        <v>0</v>
      </c>
      <c r="AW15" s="45">
        <v>0</v>
      </c>
      <c r="AX15" s="45">
        <v>321955.96399999998</v>
      </c>
      <c r="AY15" s="45">
        <v>0</v>
      </c>
      <c r="AZ15" s="45">
        <v>0</v>
      </c>
      <c r="BA15" s="45">
        <v>0</v>
      </c>
      <c r="BB15" s="45">
        <v>140626.98199999999</v>
      </c>
      <c r="BC15" s="45">
        <v>0</v>
      </c>
      <c r="BD15" s="45">
        <v>619364.96900000004</v>
      </c>
      <c r="BE15" s="45">
        <v>272858.69919999997</v>
      </c>
      <c r="BF15" s="45">
        <v>13786.4</v>
      </c>
      <c r="BG15" s="45">
        <v>13268.2</v>
      </c>
      <c r="BH15" s="45">
        <v>0</v>
      </c>
      <c r="BI15" s="45">
        <v>0</v>
      </c>
      <c r="BJ15" s="45">
        <v>-162.94399999999999</v>
      </c>
      <c r="BK15" s="45">
        <v>-2268.7570000000001</v>
      </c>
      <c r="BL15" s="45">
        <v>-6896.5709999999999</v>
      </c>
      <c r="BM15" s="45">
        <v>-12377.183999999999</v>
      </c>
      <c r="BN15" s="45">
        <v>0</v>
      </c>
      <c r="BO15" s="45">
        <v>0</v>
      </c>
    </row>
    <row r="16" spans="1:67" s="41" customFormat="1" ht="19.5" customHeight="1">
      <c r="A16" s="49"/>
      <c r="B16" s="49">
        <v>7</v>
      </c>
      <c r="C16" s="51" t="s">
        <v>100</v>
      </c>
      <c r="D16" s="45">
        <f t="shared" si="0"/>
        <v>213286.33170000001</v>
      </c>
      <c r="E16" s="45">
        <f t="shared" si="1"/>
        <v>138840.29450000002</v>
      </c>
      <c r="F16" s="45">
        <f t="shared" si="2"/>
        <v>86280.371700000003</v>
      </c>
      <c r="G16" s="45">
        <f t="shared" si="3"/>
        <v>62211.027500000004</v>
      </c>
      <c r="H16" s="45">
        <f t="shared" si="4"/>
        <v>127005.96</v>
      </c>
      <c r="I16" s="45">
        <f t="shared" si="5"/>
        <v>76629.267000000007</v>
      </c>
      <c r="J16" s="45">
        <v>38906.371700000003</v>
      </c>
      <c r="K16" s="45">
        <v>35959.328000000001</v>
      </c>
      <c r="L16" s="45">
        <v>0</v>
      </c>
      <c r="M16" s="45">
        <v>0</v>
      </c>
      <c r="N16" s="45">
        <v>39245</v>
      </c>
      <c r="O16" s="45">
        <v>20785.234100000001</v>
      </c>
      <c r="P16" s="45">
        <v>7000</v>
      </c>
      <c r="Q16" s="45">
        <v>4731.7570999999998</v>
      </c>
      <c r="R16" s="45">
        <v>0</v>
      </c>
      <c r="S16" s="45">
        <v>0</v>
      </c>
      <c r="T16" s="45">
        <v>545</v>
      </c>
      <c r="U16" s="45">
        <v>425</v>
      </c>
      <c r="V16" s="45">
        <v>200</v>
      </c>
      <c r="W16" s="45">
        <v>170</v>
      </c>
      <c r="X16" s="45">
        <v>9900</v>
      </c>
      <c r="Y16" s="45">
        <v>4697.7529000000004</v>
      </c>
      <c r="Z16" s="45">
        <v>9000</v>
      </c>
      <c r="AA16" s="45">
        <v>4523.6139999999996</v>
      </c>
      <c r="AB16" s="45">
        <v>5000</v>
      </c>
      <c r="AC16" s="45">
        <v>2523.52</v>
      </c>
      <c r="AD16" s="45">
        <v>10300</v>
      </c>
      <c r="AE16" s="45">
        <v>6099.6004000000003</v>
      </c>
      <c r="AF16" s="45">
        <v>0</v>
      </c>
      <c r="AG16" s="45">
        <v>0</v>
      </c>
      <c r="AH16" s="45">
        <v>4800</v>
      </c>
      <c r="AI16" s="45">
        <v>3644</v>
      </c>
      <c r="AJ16" s="45">
        <v>4800</v>
      </c>
      <c r="AK16" s="45">
        <v>3644</v>
      </c>
      <c r="AL16" s="45">
        <v>0</v>
      </c>
      <c r="AM16" s="45">
        <v>0</v>
      </c>
      <c r="AN16" s="45">
        <v>0</v>
      </c>
      <c r="AO16" s="45">
        <v>0</v>
      </c>
      <c r="AP16" s="45">
        <v>2000</v>
      </c>
      <c r="AQ16" s="45">
        <v>900</v>
      </c>
      <c r="AR16" s="45">
        <v>1329</v>
      </c>
      <c r="AS16" s="45">
        <v>922.46540000000005</v>
      </c>
      <c r="AT16" s="45">
        <v>1329</v>
      </c>
      <c r="AU16" s="45">
        <v>922.46540000000005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106805.96</v>
      </c>
      <c r="BE16" s="45">
        <v>76629.267000000007</v>
      </c>
      <c r="BF16" s="45">
        <v>20200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</row>
    <row r="17" spans="1:67" s="41" customFormat="1" ht="19.5" customHeight="1">
      <c r="A17" s="49"/>
      <c r="B17" s="49">
        <v>8</v>
      </c>
      <c r="C17" s="50" t="s">
        <v>101</v>
      </c>
      <c r="D17" s="45">
        <f t="shared" si="0"/>
        <v>1025868.8208999999</v>
      </c>
      <c r="E17" s="45">
        <f t="shared" si="1"/>
        <v>628228.69800000009</v>
      </c>
      <c r="F17" s="45">
        <f t="shared" si="2"/>
        <v>708807.81689999998</v>
      </c>
      <c r="G17" s="45">
        <f t="shared" si="3"/>
        <v>451519.61220000003</v>
      </c>
      <c r="H17" s="45">
        <f t="shared" si="4"/>
        <v>317061.00400000002</v>
      </c>
      <c r="I17" s="45">
        <f t="shared" si="5"/>
        <v>176709.0858</v>
      </c>
      <c r="J17" s="45">
        <v>115298.36599999999</v>
      </c>
      <c r="K17" s="45">
        <v>84227.364000000001</v>
      </c>
      <c r="L17" s="45">
        <v>0</v>
      </c>
      <c r="M17" s="45">
        <v>0</v>
      </c>
      <c r="N17" s="45">
        <v>42004.55</v>
      </c>
      <c r="O17" s="45">
        <v>28685.396199999999</v>
      </c>
      <c r="P17" s="45">
        <v>18730</v>
      </c>
      <c r="Q17" s="45">
        <v>11648.302900000001</v>
      </c>
      <c r="R17" s="45">
        <v>800</v>
      </c>
      <c r="S17" s="45">
        <v>295.512</v>
      </c>
      <c r="T17" s="45">
        <v>1830</v>
      </c>
      <c r="U17" s="45">
        <v>1218.8714</v>
      </c>
      <c r="V17" s="45">
        <v>817.55</v>
      </c>
      <c r="W17" s="45">
        <v>389</v>
      </c>
      <c r="X17" s="45">
        <v>2550</v>
      </c>
      <c r="Y17" s="45">
        <v>1257.55</v>
      </c>
      <c r="Z17" s="45">
        <v>800</v>
      </c>
      <c r="AA17" s="45">
        <v>392.1</v>
      </c>
      <c r="AB17" s="45">
        <v>2665</v>
      </c>
      <c r="AC17" s="45">
        <v>2131.16</v>
      </c>
      <c r="AD17" s="45">
        <v>11102</v>
      </c>
      <c r="AE17" s="45">
        <v>8699.4999000000007</v>
      </c>
      <c r="AF17" s="45">
        <v>0</v>
      </c>
      <c r="AG17" s="45">
        <v>0</v>
      </c>
      <c r="AH17" s="45">
        <v>459758.30089999997</v>
      </c>
      <c r="AI17" s="45">
        <v>328642.83600000001</v>
      </c>
      <c r="AJ17" s="45">
        <v>459758.30089999997</v>
      </c>
      <c r="AK17" s="45">
        <v>328642.83600000001</v>
      </c>
      <c r="AL17" s="45">
        <v>0</v>
      </c>
      <c r="AM17" s="45">
        <v>0</v>
      </c>
      <c r="AN17" s="45">
        <v>0</v>
      </c>
      <c r="AO17" s="45">
        <v>0</v>
      </c>
      <c r="AP17" s="45">
        <v>7614.5159999999996</v>
      </c>
      <c r="AQ17" s="45">
        <v>5618.5159999999996</v>
      </c>
      <c r="AR17" s="45">
        <v>84132.084000000003</v>
      </c>
      <c r="AS17" s="45">
        <v>4345.5</v>
      </c>
      <c r="AT17" s="45">
        <v>84132.084000000003</v>
      </c>
      <c r="AU17" s="45">
        <v>4345.5</v>
      </c>
      <c r="AV17" s="45">
        <v>0</v>
      </c>
      <c r="AW17" s="45">
        <v>0</v>
      </c>
      <c r="AX17" s="45">
        <v>83587.084000000003</v>
      </c>
      <c r="AY17" s="45">
        <v>4000</v>
      </c>
      <c r="AZ17" s="45">
        <v>0</v>
      </c>
      <c r="BA17" s="45">
        <v>0</v>
      </c>
      <c r="BB17" s="45">
        <v>0</v>
      </c>
      <c r="BC17" s="45">
        <v>0</v>
      </c>
      <c r="BD17" s="45">
        <v>355099.00400000002</v>
      </c>
      <c r="BE17" s="45">
        <v>195135.5888</v>
      </c>
      <c r="BF17" s="45">
        <v>9962</v>
      </c>
      <c r="BG17" s="45">
        <v>7621.4</v>
      </c>
      <c r="BH17" s="45">
        <v>0</v>
      </c>
      <c r="BI17" s="45">
        <v>0</v>
      </c>
      <c r="BJ17" s="45">
        <v>-6000</v>
      </c>
      <c r="BK17" s="45">
        <v>-989.61199999999997</v>
      </c>
      <c r="BL17" s="45">
        <v>-42000</v>
      </c>
      <c r="BM17" s="45">
        <v>-25058.291000000001</v>
      </c>
      <c r="BN17" s="45">
        <v>0</v>
      </c>
      <c r="BO17" s="45">
        <v>0</v>
      </c>
    </row>
    <row r="18" spans="1:67" ht="16.5" customHeight="1">
      <c r="A18" s="49"/>
      <c r="B18" s="49"/>
      <c r="C18" s="51" t="s">
        <v>102</v>
      </c>
      <c r="D18" s="45">
        <f>SUM(D10:D17)</f>
        <v>13706983.590200001</v>
      </c>
      <c r="E18" s="45">
        <f t="shared" ref="E18:BO18" si="6">SUM(E10:E17)</f>
        <v>6054929.2550999988</v>
      </c>
      <c r="F18" s="45">
        <f t="shared" si="6"/>
        <v>7553364.9499999993</v>
      </c>
      <c r="G18" s="45">
        <f t="shared" si="6"/>
        <v>4368889.0543</v>
      </c>
      <c r="H18" s="45">
        <f t="shared" si="6"/>
        <v>6666681.9221999999</v>
      </c>
      <c r="I18" s="45">
        <f t="shared" si="6"/>
        <v>1990476.5008</v>
      </c>
      <c r="J18" s="45">
        <f t="shared" si="6"/>
        <v>1376676.7376999999</v>
      </c>
      <c r="K18" s="45">
        <f t="shared" si="6"/>
        <v>913556.85999999987</v>
      </c>
      <c r="L18" s="45">
        <f t="shared" si="6"/>
        <v>0</v>
      </c>
      <c r="M18" s="45">
        <f t="shared" si="6"/>
        <v>0</v>
      </c>
      <c r="N18" s="45">
        <f t="shared" si="6"/>
        <v>853218.72400000005</v>
      </c>
      <c r="O18" s="45">
        <f t="shared" si="6"/>
        <v>408828.62819999998</v>
      </c>
      <c r="P18" s="45">
        <f t="shared" si="6"/>
        <v>156489.389</v>
      </c>
      <c r="Q18" s="45">
        <f t="shared" si="6"/>
        <v>98273.494399999996</v>
      </c>
      <c r="R18" s="45">
        <f t="shared" si="6"/>
        <v>98686</v>
      </c>
      <c r="S18" s="45">
        <f t="shared" si="6"/>
        <v>60812.085700000011</v>
      </c>
      <c r="T18" s="45">
        <f t="shared" si="6"/>
        <v>18227.697</v>
      </c>
      <c r="U18" s="45">
        <f t="shared" si="6"/>
        <v>11779.863800000001</v>
      </c>
      <c r="V18" s="45">
        <f t="shared" si="6"/>
        <v>17954.55</v>
      </c>
      <c r="W18" s="45">
        <f t="shared" si="6"/>
        <v>3935.68</v>
      </c>
      <c r="X18" s="45">
        <f t="shared" si="6"/>
        <v>179374.30000000002</v>
      </c>
      <c r="Y18" s="45">
        <f t="shared" si="6"/>
        <v>98754.299400000018</v>
      </c>
      <c r="Z18" s="45">
        <f t="shared" si="6"/>
        <v>123768.7</v>
      </c>
      <c r="AA18" s="45">
        <f t="shared" si="6"/>
        <v>78663.911400000012</v>
      </c>
      <c r="AB18" s="45">
        <f t="shared" si="6"/>
        <v>159029.288</v>
      </c>
      <c r="AC18" s="45">
        <f t="shared" si="6"/>
        <v>36027.104099999997</v>
      </c>
      <c r="AD18" s="45">
        <f t="shared" si="6"/>
        <v>176856.5</v>
      </c>
      <c r="AE18" s="45">
        <f t="shared" si="6"/>
        <v>78359.625199999995</v>
      </c>
      <c r="AF18" s="45">
        <f t="shared" si="6"/>
        <v>0</v>
      </c>
      <c r="AG18" s="45">
        <f t="shared" si="6"/>
        <v>0</v>
      </c>
      <c r="AH18" s="45">
        <f t="shared" si="6"/>
        <v>3986805.5929000005</v>
      </c>
      <c r="AI18" s="45">
        <f t="shared" si="6"/>
        <v>2573125.0897000004</v>
      </c>
      <c r="AJ18" s="45">
        <f t="shared" si="6"/>
        <v>3986805.5929000005</v>
      </c>
      <c r="AK18" s="45">
        <f t="shared" si="6"/>
        <v>2573125.0897000004</v>
      </c>
      <c r="AL18" s="45">
        <f t="shared" si="6"/>
        <v>138588.29999999999</v>
      </c>
      <c r="AM18" s="45">
        <f t="shared" si="6"/>
        <v>47362.764999999999</v>
      </c>
      <c r="AN18" s="45">
        <f t="shared" si="6"/>
        <v>57400</v>
      </c>
      <c r="AO18" s="45">
        <f t="shared" si="6"/>
        <v>20212.52</v>
      </c>
      <c r="AP18" s="45">
        <f t="shared" si="6"/>
        <v>139814.516</v>
      </c>
      <c r="AQ18" s="45">
        <f t="shared" si="6"/>
        <v>90385.116000000009</v>
      </c>
      <c r="AR18" s="45">
        <f t="shared" si="6"/>
        <v>545197.79740000004</v>
      </c>
      <c r="AS18" s="45">
        <f t="shared" si="6"/>
        <v>31194.295400000006</v>
      </c>
      <c r="AT18" s="45">
        <f t="shared" si="6"/>
        <v>1058261.0793999999</v>
      </c>
      <c r="AU18" s="45">
        <f t="shared" si="6"/>
        <v>335630.59539999999</v>
      </c>
      <c r="AV18" s="45">
        <f t="shared" si="6"/>
        <v>0</v>
      </c>
      <c r="AW18" s="45">
        <f t="shared" si="6"/>
        <v>0</v>
      </c>
      <c r="AX18" s="45">
        <f t="shared" si="6"/>
        <v>1028284.0793999999</v>
      </c>
      <c r="AY18" s="45">
        <f t="shared" si="6"/>
        <v>316816.86</v>
      </c>
      <c r="AZ18" s="45">
        <f t="shared" si="6"/>
        <v>0</v>
      </c>
      <c r="BA18" s="45">
        <f t="shared" si="6"/>
        <v>0</v>
      </c>
      <c r="BB18" s="45">
        <f t="shared" si="6"/>
        <v>513063.28200000001</v>
      </c>
      <c r="BC18" s="45">
        <f t="shared" si="6"/>
        <v>304436.3</v>
      </c>
      <c r="BD18" s="45">
        <f t="shared" si="6"/>
        <v>6509928.8561000004</v>
      </c>
      <c r="BE18" s="45">
        <f t="shared" si="6"/>
        <v>1994692.7187999999</v>
      </c>
      <c r="BF18" s="45">
        <f t="shared" si="6"/>
        <v>266825.8811</v>
      </c>
      <c r="BG18" s="45">
        <f t="shared" si="6"/>
        <v>120290.667</v>
      </c>
      <c r="BH18" s="45">
        <f t="shared" si="6"/>
        <v>4986.7</v>
      </c>
      <c r="BI18" s="45">
        <f t="shared" si="6"/>
        <v>986.54899999999998</v>
      </c>
      <c r="BJ18" s="45">
        <f t="shared" si="6"/>
        <v>-45662.944000000003</v>
      </c>
      <c r="BK18" s="45">
        <f t="shared" si="6"/>
        <v>-13599.069</v>
      </c>
      <c r="BL18" s="45">
        <f t="shared" si="6"/>
        <v>-69396.570999999996</v>
      </c>
      <c r="BM18" s="45">
        <f t="shared" si="6"/>
        <v>-111894.36499999999</v>
      </c>
      <c r="BN18" s="45">
        <f t="shared" si="6"/>
        <v>0</v>
      </c>
      <c r="BO18" s="45">
        <f t="shared" si="6"/>
        <v>0</v>
      </c>
    </row>
  </sheetData>
  <protectedRanges>
    <protectedRange sqref="AT10:BO17" name="Range3_1"/>
    <protectedRange sqref="C10:C18" name="Range1_1"/>
    <protectedRange sqref="J10:AQ17" name="Range2_1"/>
  </protectedRanges>
  <mergeCells count="52">
    <mergeCell ref="BL7:BM7"/>
    <mergeCell ref="BN7:BO7"/>
    <mergeCell ref="AD7:AE7"/>
    <mergeCell ref="AJ7:AK7"/>
    <mergeCell ref="AN7:AO7"/>
    <mergeCell ref="AR7:AS7"/>
    <mergeCell ref="AT7:AU7"/>
    <mergeCell ref="AV7:AW7"/>
    <mergeCell ref="BH5:BI7"/>
    <mergeCell ref="BJ5:BK7"/>
    <mergeCell ref="R7:S7"/>
    <mergeCell ref="T7:U7"/>
    <mergeCell ref="V7:W7"/>
    <mergeCell ref="X7:Y7"/>
    <mergeCell ref="Z7:AA7"/>
    <mergeCell ref="AB7:AC7"/>
    <mergeCell ref="BF6:BG7"/>
    <mergeCell ref="AX7:AY7"/>
    <mergeCell ref="AZ7:BA7"/>
    <mergeCell ref="BB7:BC7"/>
    <mergeCell ref="D7:E7"/>
    <mergeCell ref="F7:G7"/>
    <mergeCell ref="H7:I7"/>
    <mergeCell ref="J7:K7"/>
    <mergeCell ref="L7:M7"/>
    <mergeCell ref="P7:Q7"/>
    <mergeCell ref="AL6:AM7"/>
    <mergeCell ref="AN6:AO6"/>
    <mergeCell ref="AP6:AQ7"/>
    <mergeCell ref="AR6:AW6"/>
    <mergeCell ref="AX6:BC6"/>
    <mergeCell ref="BD6:BE7"/>
    <mergeCell ref="BD3:BO3"/>
    <mergeCell ref="J4:BC4"/>
    <mergeCell ref="BD4:BI4"/>
    <mergeCell ref="BJ4:BO4"/>
    <mergeCell ref="J5:BC5"/>
    <mergeCell ref="BD5:BG5"/>
    <mergeCell ref="BL5:BO6"/>
    <mergeCell ref="J6:M6"/>
    <mergeCell ref="N6:O7"/>
    <mergeCell ref="P6:AE6"/>
    <mergeCell ref="A2:L2"/>
    <mergeCell ref="A3:A8"/>
    <mergeCell ref="A1:J1"/>
    <mergeCell ref="B3:B8"/>
    <mergeCell ref="C3:C8"/>
    <mergeCell ref="D3:I6"/>
    <mergeCell ref="J3:BC3"/>
    <mergeCell ref="AF6:AG7"/>
    <mergeCell ref="AH6:AI7"/>
    <mergeCell ref="AJ6:AK6"/>
  </mergeCells>
  <phoneticPr fontId="2" type="noConversion"/>
  <pageMargins left="0.27559055118110237" right="0.23622047244094491" top="0.23622047244094491" bottom="0.19685039370078741" header="0.23622047244094491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66" t="s">
        <v>2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67" t="s">
        <v>19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68" t="s">
        <v>6</v>
      </c>
      <c r="AK3" s="168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71" t="s">
        <v>4</v>
      </c>
      <c r="C4" s="169" t="s">
        <v>0</v>
      </c>
      <c r="D4" s="172" t="s">
        <v>20</v>
      </c>
      <c r="E4" s="173"/>
      <c r="F4" s="173"/>
      <c r="G4" s="173"/>
      <c r="H4" s="173"/>
      <c r="I4" s="174"/>
      <c r="J4" s="181" t="s">
        <v>34</v>
      </c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3"/>
    </row>
    <row r="5" spans="2:117" ht="16.5" customHeight="1">
      <c r="B5" s="171"/>
      <c r="C5" s="169"/>
      <c r="D5" s="175"/>
      <c r="E5" s="176"/>
      <c r="F5" s="176"/>
      <c r="G5" s="176"/>
      <c r="H5" s="176"/>
      <c r="I5" s="177"/>
      <c r="J5" s="147" t="s">
        <v>35</v>
      </c>
      <c r="K5" s="148"/>
      <c r="L5" s="148"/>
      <c r="M5" s="149"/>
      <c r="N5" s="157" t="s">
        <v>24</v>
      </c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9"/>
      <c r="AD5" s="147" t="s">
        <v>37</v>
      </c>
      <c r="AE5" s="148"/>
      <c r="AF5" s="148"/>
      <c r="AG5" s="149"/>
      <c r="AH5" s="147" t="s">
        <v>38</v>
      </c>
      <c r="AI5" s="148"/>
      <c r="AJ5" s="148"/>
      <c r="AK5" s="149"/>
      <c r="AL5" s="147" t="s">
        <v>39</v>
      </c>
      <c r="AM5" s="148"/>
      <c r="AN5" s="148"/>
      <c r="AO5" s="149"/>
      <c r="AP5" s="163" t="s">
        <v>33</v>
      </c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5"/>
      <c r="BR5" s="147" t="s">
        <v>42</v>
      </c>
      <c r="BS5" s="148"/>
      <c r="BT5" s="148"/>
      <c r="BU5" s="149"/>
      <c r="BV5" s="147" t="s">
        <v>43</v>
      </c>
      <c r="BW5" s="148"/>
      <c r="BX5" s="148"/>
      <c r="BY5" s="149"/>
      <c r="BZ5" s="155" t="s">
        <v>30</v>
      </c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6" t="s">
        <v>47</v>
      </c>
      <c r="CQ5" s="156"/>
      <c r="CR5" s="156"/>
      <c r="CS5" s="156"/>
      <c r="CT5" s="133" t="s">
        <v>9</v>
      </c>
      <c r="CU5" s="134"/>
      <c r="CV5" s="134"/>
      <c r="CW5" s="135"/>
      <c r="CX5" s="139" t="s">
        <v>18</v>
      </c>
      <c r="CY5" s="140"/>
      <c r="CZ5" s="140"/>
      <c r="DA5" s="141"/>
      <c r="DB5" s="139" t="s">
        <v>7</v>
      </c>
      <c r="DC5" s="140"/>
      <c r="DD5" s="140"/>
      <c r="DE5" s="141"/>
      <c r="DF5" s="139" t="s">
        <v>8</v>
      </c>
      <c r="DG5" s="140"/>
      <c r="DH5" s="140"/>
      <c r="DI5" s="140"/>
      <c r="DJ5" s="140"/>
      <c r="DK5" s="141"/>
      <c r="DL5" s="154" t="s">
        <v>32</v>
      </c>
      <c r="DM5" s="154"/>
    </row>
    <row r="6" spans="2:117" ht="105.75" customHeight="1">
      <c r="B6" s="171"/>
      <c r="C6" s="169"/>
      <c r="D6" s="178"/>
      <c r="E6" s="179"/>
      <c r="F6" s="179"/>
      <c r="G6" s="179"/>
      <c r="H6" s="179"/>
      <c r="I6" s="180"/>
      <c r="J6" s="150"/>
      <c r="K6" s="151"/>
      <c r="L6" s="151"/>
      <c r="M6" s="152"/>
      <c r="N6" s="136" t="s">
        <v>23</v>
      </c>
      <c r="O6" s="137"/>
      <c r="P6" s="137"/>
      <c r="Q6" s="138"/>
      <c r="R6" s="156" t="s">
        <v>22</v>
      </c>
      <c r="S6" s="156"/>
      <c r="T6" s="156"/>
      <c r="U6" s="156"/>
      <c r="V6" s="156" t="s">
        <v>36</v>
      </c>
      <c r="W6" s="156"/>
      <c r="X6" s="156"/>
      <c r="Y6" s="156"/>
      <c r="Z6" s="156" t="s">
        <v>21</v>
      </c>
      <c r="AA6" s="156"/>
      <c r="AB6" s="156"/>
      <c r="AC6" s="156"/>
      <c r="AD6" s="150"/>
      <c r="AE6" s="151"/>
      <c r="AF6" s="151"/>
      <c r="AG6" s="152"/>
      <c r="AH6" s="150"/>
      <c r="AI6" s="151"/>
      <c r="AJ6" s="151"/>
      <c r="AK6" s="152"/>
      <c r="AL6" s="150"/>
      <c r="AM6" s="151"/>
      <c r="AN6" s="151"/>
      <c r="AO6" s="152"/>
      <c r="AP6" s="160" t="s">
        <v>25</v>
      </c>
      <c r="AQ6" s="161"/>
      <c r="AR6" s="161"/>
      <c r="AS6" s="162"/>
      <c r="AT6" s="160" t="s">
        <v>26</v>
      </c>
      <c r="AU6" s="161"/>
      <c r="AV6" s="161"/>
      <c r="AW6" s="162"/>
      <c r="AX6" s="184" t="s">
        <v>27</v>
      </c>
      <c r="AY6" s="185"/>
      <c r="AZ6" s="185"/>
      <c r="BA6" s="186"/>
      <c r="BB6" s="184" t="s">
        <v>28</v>
      </c>
      <c r="BC6" s="185"/>
      <c r="BD6" s="185"/>
      <c r="BE6" s="186"/>
      <c r="BF6" s="153" t="s">
        <v>29</v>
      </c>
      <c r="BG6" s="153"/>
      <c r="BH6" s="153"/>
      <c r="BI6" s="153"/>
      <c r="BJ6" s="153" t="s">
        <v>40</v>
      </c>
      <c r="BK6" s="153"/>
      <c r="BL6" s="153"/>
      <c r="BM6" s="153"/>
      <c r="BN6" s="153" t="s">
        <v>41</v>
      </c>
      <c r="BO6" s="153"/>
      <c r="BP6" s="153"/>
      <c r="BQ6" s="153"/>
      <c r="BR6" s="150"/>
      <c r="BS6" s="151"/>
      <c r="BT6" s="151"/>
      <c r="BU6" s="152"/>
      <c r="BV6" s="150"/>
      <c r="BW6" s="151"/>
      <c r="BX6" s="151"/>
      <c r="BY6" s="152"/>
      <c r="BZ6" s="188" t="s">
        <v>44</v>
      </c>
      <c r="CA6" s="189"/>
      <c r="CB6" s="189"/>
      <c r="CC6" s="190"/>
      <c r="CD6" s="187" t="s">
        <v>45</v>
      </c>
      <c r="CE6" s="137"/>
      <c r="CF6" s="137"/>
      <c r="CG6" s="138"/>
      <c r="CH6" s="136" t="s">
        <v>46</v>
      </c>
      <c r="CI6" s="137"/>
      <c r="CJ6" s="137"/>
      <c r="CK6" s="138"/>
      <c r="CL6" s="136" t="s">
        <v>48</v>
      </c>
      <c r="CM6" s="137"/>
      <c r="CN6" s="137"/>
      <c r="CO6" s="138"/>
      <c r="CP6" s="156"/>
      <c r="CQ6" s="156"/>
      <c r="CR6" s="156"/>
      <c r="CS6" s="156"/>
      <c r="CT6" s="136"/>
      <c r="CU6" s="137"/>
      <c r="CV6" s="137"/>
      <c r="CW6" s="138"/>
      <c r="CX6" s="142"/>
      <c r="CY6" s="143"/>
      <c r="CZ6" s="143"/>
      <c r="DA6" s="144"/>
      <c r="DB6" s="142"/>
      <c r="DC6" s="143"/>
      <c r="DD6" s="143"/>
      <c r="DE6" s="144"/>
      <c r="DF6" s="142"/>
      <c r="DG6" s="143"/>
      <c r="DH6" s="143"/>
      <c r="DI6" s="143"/>
      <c r="DJ6" s="143"/>
      <c r="DK6" s="144"/>
      <c r="DL6" s="154"/>
      <c r="DM6" s="154"/>
    </row>
    <row r="7" spans="2:117" ht="25.5" customHeight="1">
      <c r="B7" s="171"/>
      <c r="C7" s="169"/>
      <c r="D7" s="132" t="s">
        <v>15</v>
      </c>
      <c r="E7" s="132"/>
      <c r="F7" s="132" t="s">
        <v>14</v>
      </c>
      <c r="G7" s="132"/>
      <c r="H7" s="132" t="s">
        <v>5</v>
      </c>
      <c r="I7" s="132"/>
      <c r="J7" s="132" t="s">
        <v>12</v>
      </c>
      <c r="K7" s="132"/>
      <c r="L7" s="132" t="s">
        <v>13</v>
      </c>
      <c r="M7" s="132"/>
      <c r="N7" s="132" t="s">
        <v>12</v>
      </c>
      <c r="O7" s="132"/>
      <c r="P7" s="132" t="s">
        <v>13</v>
      </c>
      <c r="Q7" s="132"/>
      <c r="R7" s="132" t="s">
        <v>12</v>
      </c>
      <c r="S7" s="132"/>
      <c r="T7" s="132" t="s">
        <v>13</v>
      </c>
      <c r="U7" s="132"/>
      <c r="V7" s="132" t="s">
        <v>12</v>
      </c>
      <c r="W7" s="132"/>
      <c r="X7" s="132" t="s">
        <v>13</v>
      </c>
      <c r="Y7" s="132"/>
      <c r="Z7" s="132" t="s">
        <v>12</v>
      </c>
      <c r="AA7" s="132"/>
      <c r="AB7" s="132" t="s">
        <v>13</v>
      </c>
      <c r="AC7" s="132"/>
      <c r="AD7" s="132" t="s">
        <v>12</v>
      </c>
      <c r="AE7" s="132"/>
      <c r="AF7" s="132" t="s">
        <v>13</v>
      </c>
      <c r="AG7" s="132"/>
      <c r="AH7" s="132" t="s">
        <v>12</v>
      </c>
      <c r="AI7" s="132"/>
      <c r="AJ7" s="132" t="s">
        <v>13</v>
      </c>
      <c r="AK7" s="132"/>
      <c r="AL7" s="132" t="s">
        <v>12</v>
      </c>
      <c r="AM7" s="132"/>
      <c r="AN7" s="132" t="s">
        <v>13</v>
      </c>
      <c r="AO7" s="132"/>
      <c r="AP7" s="132" t="s">
        <v>12</v>
      </c>
      <c r="AQ7" s="132"/>
      <c r="AR7" s="132" t="s">
        <v>13</v>
      </c>
      <c r="AS7" s="132"/>
      <c r="AT7" s="132" t="s">
        <v>12</v>
      </c>
      <c r="AU7" s="132"/>
      <c r="AV7" s="132" t="s">
        <v>13</v>
      </c>
      <c r="AW7" s="132"/>
      <c r="AX7" s="132" t="s">
        <v>12</v>
      </c>
      <c r="AY7" s="132"/>
      <c r="AZ7" s="132" t="s">
        <v>13</v>
      </c>
      <c r="BA7" s="132"/>
      <c r="BB7" s="132" t="s">
        <v>12</v>
      </c>
      <c r="BC7" s="132"/>
      <c r="BD7" s="132" t="s">
        <v>13</v>
      </c>
      <c r="BE7" s="132"/>
      <c r="BF7" s="132" t="s">
        <v>12</v>
      </c>
      <c r="BG7" s="132"/>
      <c r="BH7" s="132" t="s">
        <v>13</v>
      </c>
      <c r="BI7" s="132"/>
      <c r="BJ7" s="132" t="s">
        <v>12</v>
      </c>
      <c r="BK7" s="132"/>
      <c r="BL7" s="132" t="s">
        <v>13</v>
      </c>
      <c r="BM7" s="132"/>
      <c r="BN7" s="132" t="s">
        <v>12</v>
      </c>
      <c r="BO7" s="132"/>
      <c r="BP7" s="132" t="s">
        <v>13</v>
      </c>
      <c r="BQ7" s="132"/>
      <c r="BR7" s="132" t="s">
        <v>12</v>
      </c>
      <c r="BS7" s="132"/>
      <c r="BT7" s="132" t="s">
        <v>13</v>
      </c>
      <c r="BU7" s="132"/>
      <c r="BV7" s="132" t="s">
        <v>12</v>
      </c>
      <c r="BW7" s="132"/>
      <c r="BX7" s="132" t="s">
        <v>13</v>
      </c>
      <c r="BY7" s="132"/>
      <c r="BZ7" s="132" t="s">
        <v>12</v>
      </c>
      <c r="CA7" s="132"/>
      <c r="CB7" s="132" t="s">
        <v>13</v>
      </c>
      <c r="CC7" s="132"/>
      <c r="CD7" s="132" t="s">
        <v>12</v>
      </c>
      <c r="CE7" s="132"/>
      <c r="CF7" s="132" t="s">
        <v>13</v>
      </c>
      <c r="CG7" s="132"/>
      <c r="CH7" s="132" t="s">
        <v>12</v>
      </c>
      <c r="CI7" s="132"/>
      <c r="CJ7" s="132" t="s">
        <v>13</v>
      </c>
      <c r="CK7" s="132"/>
      <c r="CL7" s="132" t="s">
        <v>12</v>
      </c>
      <c r="CM7" s="132"/>
      <c r="CN7" s="132" t="s">
        <v>13</v>
      </c>
      <c r="CO7" s="132"/>
      <c r="CP7" s="132" t="s">
        <v>12</v>
      </c>
      <c r="CQ7" s="132"/>
      <c r="CR7" s="132" t="s">
        <v>13</v>
      </c>
      <c r="CS7" s="132"/>
      <c r="CT7" s="132" t="s">
        <v>12</v>
      </c>
      <c r="CU7" s="132"/>
      <c r="CV7" s="132" t="s">
        <v>13</v>
      </c>
      <c r="CW7" s="132"/>
      <c r="CX7" s="132" t="s">
        <v>12</v>
      </c>
      <c r="CY7" s="132"/>
      <c r="CZ7" s="132" t="s">
        <v>13</v>
      </c>
      <c r="DA7" s="132"/>
      <c r="DB7" s="132" t="s">
        <v>12</v>
      </c>
      <c r="DC7" s="132"/>
      <c r="DD7" s="132" t="s">
        <v>13</v>
      </c>
      <c r="DE7" s="132"/>
      <c r="DF7" s="145" t="s">
        <v>31</v>
      </c>
      <c r="DG7" s="146"/>
      <c r="DH7" s="132" t="s">
        <v>12</v>
      </c>
      <c r="DI7" s="132"/>
      <c r="DJ7" s="132" t="s">
        <v>13</v>
      </c>
      <c r="DK7" s="132"/>
      <c r="DL7" s="132" t="s">
        <v>13</v>
      </c>
      <c r="DM7" s="132"/>
    </row>
    <row r="8" spans="2:117" ht="48" customHeight="1">
      <c r="B8" s="171"/>
      <c r="C8" s="169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70" t="s">
        <v>1</v>
      </c>
      <c r="C21" s="170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CJ7:CK7"/>
    <mergeCell ref="AX7:AY7"/>
    <mergeCell ref="BR7:BS7"/>
    <mergeCell ref="AT7:AU7"/>
    <mergeCell ref="AV7:AW7"/>
    <mergeCell ref="AT6:AW6"/>
    <mergeCell ref="BZ6:CC6"/>
    <mergeCell ref="BB6:BE6"/>
    <mergeCell ref="BB7:BC7"/>
    <mergeCell ref="BX7:BY7"/>
    <mergeCell ref="AR7:AS7"/>
    <mergeCell ref="BH7:BI7"/>
    <mergeCell ref="BL7:BM7"/>
    <mergeCell ref="J7:K7"/>
    <mergeCell ref="R7:S7"/>
    <mergeCell ref="CP5:CS6"/>
    <mergeCell ref="CP7:CQ7"/>
    <mergeCell ref="AX6:BA6"/>
    <mergeCell ref="CD6:CG6"/>
    <mergeCell ref="BV5:BY6"/>
    <mergeCell ref="CR7:CS7"/>
    <mergeCell ref="CV7:CW7"/>
    <mergeCell ref="CX7:CY7"/>
    <mergeCell ref="CT7:CU7"/>
    <mergeCell ref="AB7:AC7"/>
    <mergeCell ref="CL7:CM7"/>
    <mergeCell ref="CN7:CO7"/>
    <mergeCell ref="BN7:BO7"/>
    <mergeCell ref="CH7:CI7"/>
    <mergeCell ref="AL7:AM7"/>
    <mergeCell ref="BJ7:BK7"/>
    <mergeCell ref="BT7:BU7"/>
    <mergeCell ref="BV7:BW7"/>
    <mergeCell ref="BD7:BE7"/>
    <mergeCell ref="BP7:BQ7"/>
    <mergeCell ref="CD7:CE7"/>
    <mergeCell ref="CB7:CC7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CL6:CO6"/>
    <mergeCell ref="N5:AC5"/>
    <mergeCell ref="AP6:AS6"/>
    <mergeCell ref="Z6:AC6"/>
    <mergeCell ref="N6:Q6"/>
    <mergeCell ref="R6:U6"/>
    <mergeCell ref="AP5:BQ5"/>
    <mergeCell ref="BN6:BQ6"/>
    <mergeCell ref="J5:M6"/>
    <mergeCell ref="AD5:AG6"/>
    <mergeCell ref="CH6:CK6"/>
    <mergeCell ref="AP7:AQ7"/>
    <mergeCell ref="V6:Y6"/>
    <mergeCell ref="AH5:AK6"/>
    <mergeCell ref="Z7:AA7"/>
    <mergeCell ref="X7:Y7"/>
    <mergeCell ref="AL5:AO6"/>
    <mergeCell ref="AN7:AO7"/>
    <mergeCell ref="AZ7:BA7"/>
    <mergeCell ref="DL7:DM7"/>
    <mergeCell ref="BR5:BU6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DD7:DE7"/>
    <mergeCell ref="DB7:DC7"/>
    <mergeCell ref="CZ7:DA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R92"/>
  <sheetViews>
    <sheetView topLeftCell="B7" workbookViewId="0">
      <selection activeCell="D18" sqref="D18:I18"/>
    </sheetView>
  </sheetViews>
  <sheetFormatPr defaultRowHeight="17.25"/>
  <cols>
    <col min="1" max="1" width="0.875" style="40" hidden="1" customWidth="1"/>
    <col min="2" max="2" width="5.375" style="40" customWidth="1"/>
    <col min="3" max="3" width="18.375" style="40" customWidth="1"/>
    <col min="4" max="4" width="11.625" style="40" customWidth="1"/>
    <col min="5" max="5" width="11.25" style="40" customWidth="1"/>
    <col min="6" max="6" width="10.875" style="40" customWidth="1"/>
    <col min="7" max="7" width="10" style="40" customWidth="1"/>
    <col min="8" max="8" width="10.875" style="40" customWidth="1"/>
    <col min="9" max="9" width="8.75" style="40" customWidth="1"/>
    <col min="10" max="10" width="12.75" style="40" customWidth="1"/>
    <col min="11" max="11" width="10.875" style="40" customWidth="1"/>
    <col min="12" max="12" width="11.25" style="40" customWidth="1"/>
    <col min="13" max="13" width="9.125" style="40" customWidth="1"/>
    <col min="14" max="14" width="14" style="40" customWidth="1"/>
    <col min="15" max="15" width="11.25" style="40" customWidth="1"/>
    <col min="16" max="16" width="12.5" style="40" customWidth="1"/>
    <col min="17" max="18" width="11" style="40" customWidth="1"/>
    <col min="19" max="19" width="9" style="40"/>
    <col min="20" max="20" width="11.125" style="40" customWidth="1"/>
    <col min="21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12" style="40" customWidth="1"/>
    <col min="27" max="27" width="8.125" style="40" customWidth="1"/>
    <col min="28" max="28" width="6" style="40" customWidth="1"/>
    <col min="29" max="29" width="5.5" style="40" customWidth="1"/>
    <col min="30" max="30" width="9.875" style="40" customWidth="1"/>
    <col min="31" max="31" width="7.875" style="40" customWidth="1"/>
    <col min="32" max="32" width="8.125" style="40" customWidth="1"/>
    <col min="33" max="33" width="8.875" style="40" customWidth="1"/>
    <col min="34" max="35" width="8.375" style="40" customWidth="1"/>
    <col min="36" max="36" width="9.5" style="40" customWidth="1"/>
    <col min="37" max="37" width="7.875" style="40" customWidth="1"/>
    <col min="38" max="38" width="8.25" style="40" customWidth="1"/>
    <col min="39" max="39" width="7.5" style="40" customWidth="1"/>
    <col min="40" max="40" width="8.375" style="40" customWidth="1"/>
    <col min="41" max="41" width="7.5" style="40" customWidth="1"/>
    <col min="42" max="42" width="10.125" style="40" customWidth="1"/>
    <col min="43" max="43" width="9.25" style="40" customWidth="1"/>
    <col min="44" max="44" width="12" style="40" customWidth="1"/>
    <col min="45" max="45" width="9.25" style="40" customWidth="1"/>
    <col min="46" max="46" width="11.125" style="40" customWidth="1"/>
    <col min="47" max="47" width="9.25" style="40" customWidth="1"/>
    <col min="48" max="48" width="11.875" style="40" customWidth="1"/>
    <col min="49" max="49" width="10.5" style="40" customWidth="1"/>
    <col min="50" max="50" width="11" style="40" customWidth="1"/>
    <col min="51" max="51" width="10.75" style="40" customWidth="1"/>
    <col min="52" max="52" width="9.5" style="40" customWidth="1"/>
    <col min="53" max="53" width="10.25" style="40" customWidth="1"/>
    <col min="54" max="54" width="9.25" style="40" customWidth="1"/>
    <col min="55" max="55" width="8.25" style="40" customWidth="1"/>
    <col min="56" max="56" width="8.75" style="40" customWidth="1"/>
    <col min="57" max="57" width="7.625" style="40" customWidth="1"/>
    <col min="58" max="58" width="9" style="40" customWidth="1"/>
    <col min="59" max="59" width="7.625" style="40" customWidth="1"/>
    <col min="60" max="60" width="9.375" style="40" customWidth="1"/>
    <col min="61" max="61" width="7.625" style="40" customWidth="1"/>
    <col min="62" max="62" width="9.125" style="40" customWidth="1"/>
    <col min="63" max="63" width="9" style="40"/>
    <col min="64" max="64" width="10.125" style="40" customWidth="1"/>
    <col min="65" max="66" width="8.125" style="40" customWidth="1"/>
    <col min="67" max="67" width="7.375" style="40" customWidth="1"/>
    <col min="68" max="68" width="8.625" style="40" customWidth="1"/>
    <col min="69" max="69" width="7.625" style="40" customWidth="1"/>
    <col min="70" max="70" width="11.125" style="40" customWidth="1"/>
    <col min="71" max="71" width="8.375" style="40" customWidth="1"/>
    <col min="72" max="72" width="10.625" style="40" customWidth="1"/>
    <col min="73" max="77" width="9.125" style="40" customWidth="1"/>
    <col min="78" max="78" width="10.25" style="40" customWidth="1"/>
    <col min="79" max="79" width="7.625" style="40" customWidth="1"/>
    <col min="80" max="80" width="9.25" style="40" customWidth="1"/>
    <col min="81" max="81" width="9.75" style="40" customWidth="1"/>
    <col min="82" max="82" width="11.25" style="40" customWidth="1"/>
    <col min="83" max="83" width="9.625" style="40" customWidth="1"/>
    <col min="84" max="84" width="9.875" style="40" customWidth="1"/>
    <col min="85" max="85" width="7.5" style="40" customWidth="1"/>
    <col min="86" max="86" width="10.125" style="40" customWidth="1"/>
    <col min="87" max="87" width="8" style="40" customWidth="1"/>
    <col min="88" max="88" width="8.75" style="40" customWidth="1"/>
    <col min="89" max="89" width="8.875" style="40" customWidth="1"/>
    <col min="90" max="90" width="10.625" style="40" customWidth="1"/>
    <col min="91" max="91" width="8.625" style="40" customWidth="1"/>
    <col min="92" max="92" width="9.375" style="40" customWidth="1"/>
    <col min="93" max="93" width="8.875" style="40" customWidth="1"/>
    <col min="94" max="94" width="11.375" style="40" customWidth="1"/>
    <col min="95" max="95" width="8.875" style="40" customWidth="1"/>
    <col min="96" max="96" width="10" style="40" customWidth="1"/>
    <col min="97" max="97" width="8.875" style="40" customWidth="1"/>
    <col min="98" max="98" width="10.125" style="40" customWidth="1"/>
    <col min="99" max="99" width="10.25" style="40" customWidth="1"/>
    <col min="100" max="100" width="10.625" style="40" customWidth="1"/>
    <col min="101" max="101" width="8.875" style="40" customWidth="1"/>
    <col min="102" max="102" width="11.375" style="40" customWidth="1"/>
    <col min="103" max="103" width="11" style="40" customWidth="1"/>
    <col min="104" max="104" width="9.875" style="40" customWidth="1"/>
    <col min="105" max="105" width="10" style="40" customWidth="1"/>
    <col min="106" max="106" width="11.5" style="40" customWidth="1"/>
    <col min="107" max="107" width="11.875" style="40" customWidth="1"/>
    <col min="108" max="108" width="11" style="40" customWidth="1"/>
    <col min="109" max="109" width="9.625" style="40" customWidth="1"/>
    <col min="110" max="110" width="10.625" style="40" customWidth="1"/>
    <col min="111" max="111" width="9.5" style="40" customWidth="1"/>
    <col min="112" max="112" width="7.875" style="40" customWidth="1"/>
    <col min="113" max="113" width="6.875" style="40" customWidth="1"/>
    <col min="114" max="114" width="9.25" style="40" customWidth="1"/>
    <col min="115" max="117" width="9.5" style="40" customWidth="1"/>
    <col min="118" max="118" width="9" style="40" customWidth="1"/>
    <col min="119" max="119" width="7.625" style="40" customWidth="1"/>
    <col min="120" max="120" width="11" style="40" customWidth="1"/>
    <col min="121" max="121" width="10.875" style="40" customWidth="1"/>
    <col min="122" max="122" width="20.875" style="40" customWidth="1"/>
    <col min="123" max="16384" width="9" style="40"/>
  </cols>
  <sheetData>
    <row r="1" spans="2:122" ht="17.25" customHeight="1">
      <c r="B1" s="52"/>
      <c r="C1" s="76" t="s">
        <v>92</v>
      </c>
      <c r="D1" s="76"/>
      <c r="E1" s="76"/>
      <c r="F1" s="76"/>
      <c r="G1" s="76"/>
      <c r="H1" s="76"/>
      <c r="I1" s="76"/>
      <c r="J1" s="76"/>
      <c r="K1" s="76"/>
      <c r="L1" s="76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</row>
    <row r="2" spans="2:122" ht="51.75" customHeight="1">
      <c r="B2" s="46"/>
      <c r="C2" s="205" t="s">
        <v>137</v>
      </c>
      <c r="D2" s="205"/>
      <c r="E2" s="205"/>
      <c r="F2" s="205"/>
      <c r="G2" s="205"/>
      <c r="H2" s="205"/>
      <c r="I2" s="205"/>
      <c r="J2" s="205"/>
      <c r="K2" s="205"/>
      <c r="L2" s="205"/>
      <c r="M2" s="46"/>
      <c r="N2" s="46"/>
      <c r="O2" s="46"/>
      <c r="P2" s="46"/>
      <c r="Q2" s="46"/>
      <c r="R2" s="46"/>
      <c r="S2" s="48"/>
      <c r="T2" s="48"/>
      <c r="U2" s="48"/>
      <c r="V2" s="48"/>
      <c r="W2" s="46"/>
      <c r="X2" s="46"/>
      <c r="Y2" s="46"/>
      <c r="Z2" s="46"/>
      <c r="AA2" s="46"/>
      <c r="AB2" s="46"/>
      <c r="AC2" s="46"/>
      <c r="AD2" s="46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4"/>
      <c r="DJ2" s="54"/>
      <c r="DK2" s="54"/>
      <c r="DL2" s="54"/>
      <c r="DM2" s="54"/>
      <c r="DN2" s="54"/>
      <c r="DO2" s="54"/>
      <c r="DP2" s="54"/>
      <c r="DQ2" s="54"/>
      <c r="DR2" s="54"/>
    </row>
    <row r="3" spans="2:122" ht="12.75" customHeight="1">
      <c r="C3" s="55"/>
      <c r="D3" s="55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206"/>
      <c r="AC3" s="20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7"/>
      <c r="DC3" s="57"/>
      <c r="DD3" s="57"/>
      <c r="DE3" s="57"/>
    </row>
    <row r="4" spans="2:122" s="58" customFormat="1" ht="12.75" customHeight="1">
      <c r="B4" s="208" t="s">
        <v>60</v>
      </c>
      <c r="C4" s="209" t="s">
        <v>59</v>
      </c>
      <c r="D4" s="196" t="s">
        <v>103</v>
      </c>
      <c r="E4" s="197"/>
      <c r="F4" s="197"/>
      <c r="G4" s="197"/>
      <c r="H4" s="197"/>
      <c r="I4" s="199"/>
      <c r="J4" s="213" t="s">
        <v>104</v>
      </c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5"/>
    </row>
    <row r="5" spans="2:122" s="58" customFormat="1" ht="15.75" customHeight="1">
      <c r="B5" s="208"/>
      <c r="C5" s="209"/>
      <c r="D5" s="210"/>
      <c r="E5" s="211"/>
      <c r="F5" s="211"/>
      <c r="G5" s="211"/>
      <c r="H5" s="211"/>
      <c r="I5" s="212"/>
      <c r="J5" s="196" t="s">
        <v>105</v>
      </c>
      <c r="K5" s="197"/>
      <c r="L5" s="197"/>
      <c r="M5" s="197"/>
      <c r="N5" s="216" t="s">
        <v>106</v>
      </c>
      <c r="O5" s="217"/>
      <c r="P5" s="217"/>
      <c r="Q5" s="217"/>
      <c r="R5" s="217"/>
      <c r="S5" s="217"/>
      <c r="T5" s="217"/>
      <c r="U5" s="218"/>
      <c r="V5" s="196" t="s">
        <v>107</v>
      </c>
      <c r="W5" s="197"/>
      <c r="X5" s="197"/>
      <c r="Y5" s="199"/>
      <c r="Z5" s="196" t="s">
        <v>108</v>
      </c>
      <c r="AA5" s="197"/>
      <c r="AB5" s="197"/>
      <c r="AC5" s="199"/>
      <c r="AD5" s="196" t="s">
        <v>109</v>
      </c>
      <c r="AE5" s="197"/>
      <c r="AF5" s="197"/>
      <c r="AG5" s="199"/>
      <c r="AH5" s="207" t="s">
        <v>104</v>
      </c>
      <c r="AI5" s="203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1"/>
      <c r="AX5" s="196" t="s">
        <v>110</v>
      </c>
      <c r="AY5" s="197"/>
      <c r="AZ5" s="197"/>
      <c r="BA5" s="199"/>
      <c r="BB5" s="62" t="s">
        <v>55</v>
      </c>
      <c r="BC5" s="62"/>
      <c r="BD5" s="62"/>
      <c r="BE5" s="62"/>
      <c r="BF5" s="62"/>
      <c r="BG5" s="62"/>
      <c r="BH5" s="62"/>
      <c r="BI5" s="62"/>
      <c r="BJ5" s="196" t="s">
        <v>111</v>
      </c>
      <c r="BK5" s="197"/>
      <c r="BL5" s="197"/>
      <c r="BM5" s="199"/>
      <c r="BN5" s="63" t="s">
        <v>112</v>
      </c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203"/>
      <c r="CC5" s="203"/>
      <c r="CD5" s="203"/>
      <c r="CE5" s="203"/>
      <c r="CF5" s="203"/>
      <c r="CG5" s="204"/>
      <c r="CH5" s="196" t="s">
        <v>113</v>
      </c>
      <c r="CI5" s="197"/>
      <c r="CJ5" s="197"/>
      <c r="CK5" s="199"/>
      <c r="CL5" s="196" t="s">
        <v>114</v>
      </c>
      <c r="CM5" s="197"/>
      <c r="CN5" s="197"/>
      <c r="CO5" s="199"/>
      <c r="CP5" s="59" t="s">
        <v>112</v>
      </c>
      <c r="CQ5" s="59"/>
      <c r="CR5" s="59"/>
      <c r="CS5" s="59"/>
      <c r="CT5" s="59"/>
      <c r="CU5" s="59"/>
      <c r="CV5" s="59"/>
      <c r="CW5" s="59"/>
      <c r="CX5" s="196" t="s">
        <v>115</v>
      </c>
      <c r="CY5" s="197"/>
      <c r="CZ5" s="197"/>
      <c r="DA5" s="199"/>
      <c r="DB5" s="64" t="s">
        <v>112</v>
      </c>
      <c r="DC5" s="64"/>
      <c r="DD5" s="64"/>
      <c r="DE5" s="64"/>
      <c r="DF5" s="196" t="s">
        <v>116</v>
      </c>
      <c r="DG5" s="197"/>
      <c r="DH5" s="197"/>
      <c r="DI5" s="199"/>
      <c r="DJ5" s="196" t="s">
        <v>117</v>
      </c>
      <c r="DK5" s="197"/>
      <c r="DL5" s="197"/>
      <c r="DM5" s="197"/>
      <c r="DN5" s="197"/>
      <c r="DO5" s="199"/>
      <c r="DP5" s="78" t="s">
        <v>118</v>
      </c>
      <c r="DQ5" s="78"/>
    </row>
    <row r="6" spans="2:122" s="58" customFormat="1" ht="67.5" customHeight="1">
      <c r="B6" s="208"/>
      <c r="C6" s="209"/>
      <c r="D6" s="200"/>
      <c r="E6" s="201"/>
      <c r="F6" s="201"/>
      <c r="G6" s="201"/>
      <c r="H6" s="201"/>
      <c r="I6" s="202"/>
      <c r="J6" s="210"/>
      <c r="K6" s="211"/>
      <c r="L6" s="211"/>
      <c r="M6" s="211"/>
      <c r="N6" s="196" t="s">
        <v>119</v>
      </c>
      <c r="O6" s="197"/>
      <c r="P6" s="197"/>
      <c r="Q6" s="197"/>
      <c r="R6" s="196" t="s">
        <v>120</v>
      </c>
      <c r="S6" s="197"/>
      <c r="T6" s="197"/>
      <c r="U6" s="197"/>
      <c r="V6" s="200"/>
      <c r="W6" s="201"/>
      <c r="X6" s="201"/>
      <c r="Y6" s="202"/>
      <c r="Z6" s="200"/>
      <c r="AA6" s="201"/>
      <c r="AB6" s="201"/>
      <c r="AC6" s="202"/>
      <c r="AD6" s="200"/>
      <c r="AE6" s="201"/>
      <c r="AF6" s="201"/>
      <c r="AG6" s="202"/>
      <c r="AH6" s="196" t="s">
        <v>121</v>
      </c>
      <c r="AI6" s="197"/>
      <c r="AJ6" s="197"/>
      <c r="AK6" s="197"/>
      <c r="AL6" s="196" t="s">
        <v>122</v>
      </c>
      <c r="AM6" s="197"/>
      <c r="AN6" s="197"/>
      <c r="AO6" s="197"/>
      <c r="AP6" s="196" t="s">
        <v>123</v>
      </c>
      <c r="AQ6" s="197"/>
      <c r="AR6" s="197"/>
      <c r="AS6" s="197"/>
      <c r="AT6" s="196" t="s">
        <v>124</v>
      </c>
      <c r="AU6" s="197"/>
      <c r="AV6" s="197"/>
      <c r="AW6" s="197"/>
      <c r="AX6" s="200"/>
      <c r="AY6" s="201"/>
      <c r="AZ6" s="201"/>
      <c r="BA6" s="202"/>
      <c r="BB6" s="198" t="s">
        <v>125</v>
      </c>
      <c r="BC6" s="198"/>
      <c r="BD6" s="198"/>
      <c r="BE6" s="198"/>
      <c r="BF6" s="219" t="s">
        <v>126</v>
      </c>
      <c r="BG6" s="220"/>
      <c r="BH6" s="220"/>
      <c r="BI6" s="221"/>
      <c r="BJ6" s="200"/>
      <c r="BK6" s="201"/>
      <c r="BL6" s="201"/>
      <c r="BM6" s="202"/>
      <c r="BN6" s="196" t="s">
        <v>127</v>
      </c>
      <c r="BO6" s="197"/>
      <c r="BP6" s="197"/>
      <c r="BQ6" s="197"/>
      <c r="BR6" s="196" t="s">
        <v>128</v>
      </c>
      <c r="BS6" s="197"/>
      <c r="BT6" s="197"/>
      <c r="BU6" s="197"/>
      <c r="BV6" s="198" t="s">
        <v>129</v>
      </c>
      <c r="BW6" s="198"/>
      <c r="BX6" s="198"/>
      <c r="BY6" s="198"/>
      <c r="BZ6" s="196" t="s">
        <v>130</v>
      </c>
      <c r="CA6" s="197"/>
      <c r="CB6" s="197"/>
      <c r="CC6" s="197"/>
      <c r="CD6" s="196" t="s">
        <v>131</v>
      </c>
      <c r="CE6" s="197"/>
      <c r="CF6" s="197"/>
      <c r="CG6" s="197"/>
      <c r="CH6" s="200"/>
      <c r="CI6" s="201"/>
      <c r="CJ6" s="201"/>
      <c r="CK6" s="202"/>
      <c r="CL6" s="200"/>
      <c r="CM6" s="201"/>
      <c r="CN6" s="201"/>
      <c r="CO6" s="202"/>
      <c r="CP6" s="198" t="s">
        <v>132</v>
      </c>
      <c r="CQ6" s="198"/>
      <c r="CR6" s="198"/>
      <c r="CS6" s="198"/>
      <c r="CT6" s="198" t="s">
        <v>133</v>
      </c>
      <c r="CU6" s="198"/>
      <c r="CV6" s="198"/>
      <c r="CW6" s="198"/>
      <c r="CX6" s="200"/>
      <c r="CY6" s="201"/>
      <c r="CZ6" s="201"/>
      <c r="DA6" s="202"/>
      <c r="DB6" s="196" t="s">
        <v>134</v>
      </c>
      <c r="DC6" s="197"/>
      <c r="DD6" s="197"/>
      <c r="DE6" s="199"/>
      <c r="DF6" s="200"/>
      <c r="DG6" s="201"/>
      <c r="DH6" s="201"/>
      <c r="DI6" s="202"/>
      <c r="DJ6" s="200"/>
      <c r="DK6" s="201"/>
      <c r="DL6" s="201"/>
      <c r="DM6" s="201"/>
      <c r="DN6" s="201"/>
      <c r="DO6" s="202"/>
      <c r="DP6" s="78"/>
      <c r="DQ6" s="78"/>
      <c r="DR6" s="65"/>
    </row>
    <row r="7" spans="2:122" s="58" customFormat="1" ht="72.75" customHeight="1">
      <c r="B7" s="208"/>
      <c r="C7" s="209"/>
      <c r="D7" s="194" t="s">
        <v>135</v>
      </c>
      <c r="E7" s="195"/>
      <c r="F7" s="191" t="s">
        <v>63</v>
      </c>
      <c r="G7" s="191"/>
      <c r="H7" s="191" t="s">
        <v>64</v>
      </c>
      <c r="I7" s="191"/>
      <c r="J7" s="191" t="s">
        <v>63</v>
      </c>
      <c r="K7" s="191"/>
      <c r="L7" s="191" t="s">
        <v>64</v>
      </c>
      <c r="M7" s="191"/>
      <c r="N7" s="191" t="s">
        <v>63</v>
      </c>
      <c r="O7" s="191"/>
      <c r="P7" s="191" t="s">
        <v>64</v>
      </c>
      <c r="Q7" s="191"/>
      <c r="R7" s="191" t="s">
        <v>63</v>
      </c>
      <c r="S7" s="191"/>
      <c r="T7" s="191" t="s">
        <v>64</v>
      </c>
      <c r="U7" s="191"/>
      <c r="V7" s="191" t="s">
        <v>63</v>
      </c>
      <c r="W7" s="191"/>
      <c r="X7" s="191" t="s">
        <v>64</v>
      </c>
      <c r="Y7" s="191"/>
      <c r="Z7" s="191" t="s">
        <v>63</v>
      </c>
      <c r="AA7" s="191"/>
      <c r="AB7" s="191" t="s">
        <v>64</v>
      </c>
      <c r="AC7" s="191"/>
      <c r="AD7" s="191" t="s">
        <v>63</v>
      </c>
      <c r="AE7" s="191"/>
      <c r="AF7" s="191" t="s">
        <v>64</v>
      </c>
      <c r="AG7" s="191"/>
      <c r="AH7" s="191" t="s">
        <v>63</v>
      </c>
      <c r="AI7" s="191"/>
      <c r="AJ7" s="191" t="s">
        <v>64</v>
      </c>
      <c r="AK7" s="191"/>
      <c r="AL7" s="191" t="s">
        <v>63</v>
      </c>
      <c r="AM7" s="191"/>
      <c r="AN7" s="191" t="s">
        <v>64</v>
      </c>
      <c r="AO7" s="191"/>
      <c r="AP7" s="191" t="s">
        <v>63</v>
      </c>
      <c r="AQ7" s="191"/>
      <c r="AR7" s="191" t="s">
        <v>64</v>
      </c>
      <c r="AS7" s="191"/>
      <c r="AT7" s="191" t="s">
        <v>63</v>
      </c>
      <c r="AU7" s="191"/>
      <c r="AV7" s="191" t="s">
        <v>64</v>
      </c>
      <c r="AW7" s="191"/>
      <c r="AX7" s="191" t="s">
        <v>63</v>
      </c>
      <c r="AY7" s="191"/>
      <c r="AZ7" s="191" t="s">
        <v>64</v>
      </c>
      <c r="BA7" s="191"/>
      <c r="BB7" s="191" t="s">
        <v>63</v>
      </c>
      <c r="BC7" s="191"/>
      <c r="BD7" s="191" t="s">
        <v>64</v>
      </c>
      <c r="BE7" s="191"/>
      <c r="BF7" s="191" t="s">
        <v>63</v>
      </c>
      <c r="BG7" s="191"/>
      <c r="BH7" s="191" t="s">
        <v>64</v>
      </c>
      <c r="BI7" s="191"/>
      <c r="BJ7" s="191" t="s">
        <v>63</v>
      </c>
      <c r="BK7" s="191"/>
      <c r="BL7" s="191" t="s">
        <v>64</v>
      </c>
      <c r="BM7" s="191"/>
      <c r="BN7" s="191" t="s">
        <v>63</v>
      </c>
      <c r="BO7" s="191"/>
      <c r="BP7" s="191" t="s">
        <v>64</v>
      </c>
      <c r="BQ7" s="191"/>
      <c r="BR7" s="191" t="s">
        <v>63</v>
      </c>
      <c r="BS7" s="191"/>
      <c r="BT7" s="191" t="s">
        <v>64</v>
      </c>
      <c r="BU7" s="191"/>
      <c r="BV7" s="191" t="s">
        <v>63</v>
      </c>
      <c r="BW7" s="191"/>
      <c r="BX7" s="191" t="s">
        <v>64</v>
      </c>
      <c r="BY7" s="191"/>
      <c r="BZ7" s="191" t="s">
        <v>63</v>
      </c>
      <c r="CA7" s="191"/>
      <c r="CB7" s="191" t="s">
        <v>64</v>
      </c>
      <c r="CC7" s="191"/>
      <c r="CD7" s="191" t="s">
        <v>63</v>
      </c>
      <c r="CE7" s="191"/>
      <c r="CF7" s="191" t="s">
        <v>64</v>
      </c>
      <c r="CG7" s="191"/>
      <c r="CH7" s="191" t="s">
        <v>63</v>
      </c>
      <c r="CI7" s="191"/>
      <c r="CJ7" s="191" t="s">
        <v>64</v>
      </c>
      <c r="CK7" s="191"/>
      <c r="CL7" s="191" t="s">
        <v>63</v>
      </c>
      <c r="CM7" s="191"/>
      <c r="CN7" s="191" t="s">
        <v>64</v>
      </c>
      <c r="CO7" s="191"/>
      <c r="CP7" s="191" t="s">
        <v>63</v>
      </c>
      <c r="CQ7" s="191"/>
      <c r="CR7" s="191" t="s">
        <v>64</v>
      </c>
      <c r="CS7" s="191"/>
      <c r="CT7" s="191" t="s">
        <v>63</v>
      </c>
      <c r="CU7" s="191"/>
      <c r="CV7" s="191" t="s">
        <v>64</v>
      </c>
      <c r="CW7" s="191"/>
      <c r="CX7" s="191" t="s">
        <v>63</v>
      </c>
      <c r="CY7" s="191"/>
      <c r="CZ7" s="191" t="s">
        <v>64</v>
      </c>
      <c r="DA7" s="191"/>
      <c r="DB7" s="191" t="s">
        <v>63</v>
      </c>
      <c r="DC7" s="191"/>
      <c r="DD7" s="191" t="s">
        <v>64</v>
      </c>
      <c r="DE7" s="191"/>
      <c r="DF7" s="191" t="s">
        <v>63</v>
      </c>
      <c r="DG7" s="191"/>
      <c r="DH7" s="191" t="s">
        <v>64</v>
      </c>
      <c r="DI7" s="191"/>
      <c r="DJ7" s="192" t="s">
        <v>136</v>
      </c>
      <c r="DK7" s="193"/>
      <c r="DL7" s="191" t="s">
        <v>63</v>
      </c>
      <c r="DM7" s="191"/>
      <c r="DN7" s="191" t="s">
        <v>64</v>
      </c>
      <c r="DO7" s="191"/>
      <c r="DP7" s="191" t="s">
        <v>64</v>
      </c>
      <c r="DQ7" s="191"/>
    </row>
    <row r="8" spans="2:122" s="58" customFormat="1" ht="40.5" customHeight="1">
      <c r="B8" s="208"/>
      <c r="C8" s="209"/>
      <c r="D8" s="66" t="s">
        <v>61</v>
      </c>
      <c r="E8" s="67" t="s">
        <v>62</v>
      </c>
      <c r="F8" s="66" t="s">
        <v>61</v>
      </c>
      <c r="G8" s="67" t="s">
        <v>62</v>
      </c>
      <c r="H8" s="66" t="s">
        <v>61</v>
      </c>
      <c r="I8" s="67" t="s">
        <v>62</v>
      </c>
      <c r="J8" s="66" t="s">
        <v>61</v>
      </c>
      <c r="K8" s="67" t="s">
        <v>62</v>
      </c>
      <c r="L8" s="66" t="s">
        <v>61</v>
      </c>
      <c r="M8" s="67" t="s">
        <v>62</v>
      </c>
      <c r="N8" s="66" t="s">
        <v>61</v>
      </c>
      <c r="O8" s="67" t="s">
        <v>62</v>
      </c>
      <c r="P8" s="66" t="s">
        <v>61</v>
      </c>
      <c r="Q8" s="67" t="s">
        <v>62</v>
      </c>
      <c r="R8" s="66" t="s">
        <v>61</v>
      </c>
      <c r="S8" s="67" t="s">
        <v>62</v>
      </c>
      <c r="T8" s="66" t="s">
        <v>61</v>
      </c>
      <c r="U8" s="67" t="s">
        <v>62</v>
      </c>
      <c r="V8" s="66" t="s">
        <v>61</v>
      </c>
      <c r="W8" s="67" t="s">
        <v>62</v>
      </c>
      <c r="X8" s="66" t="s">
        <v>61</v>
      </c>
      <c r="Y8" s="67" t="s">
        <v>62</v>
      </c>
      <c r="Z8" s="66" t="s">
        <v>61</v>
      </c>
      <c r="AA8" s="67" t="s">
        <v>62</v>
      </c>
      <c r="AB8" s="66" t="s">
        <v>61</v>
      </c>
      <c r="AC8" s="67" t="s">
        <v>62</v>
      </c>
      <c r="AD8" s="66" t="s">
        <v>61</v>
      </c>
      <c r="AE8" s="67" t="s">
        <v>62</v>
      </c>
      <c r="AF8" s="66" t="s">
        <v>61</v>
      </c>
      <c r="AG8" s="67" t="s">
        <v>62</v>
      </c>
      <c r="AH8" s="66" t="s">
        <v>61</v>
      </c>
      <c r="AI8" s="67" t="s">
        <v>62</v>
      </c>
      <c r="AJ8" s="66" t="s">
        <v>61</v>
      </c>
      <c r="AK8" s="67" t="s">
        <v>62</v>
      </c>
      <c r="AL8" s="66" t="s">
        <v>61</v>
      </c>
      <c r="AM8" s="67" t="s">
        <v>62</v>
      </c>
      <c r="AN8" s="66" t="s">
        <v>61</v>
      </c>
      <c r="AO8" s="67" t="s">
        <v>62</v>
      </c>
      <c r="AP8" s="66" t="s">
        <v>61</v>
      </c>
      <c r="AQ8" s="67" t="s">
        <v>62</v>
      </c>
      <c r="AR8" s="66" t="s">
        <v>61</v>
      </c>
      <c r="AS8" s="67" t="s">
        <v>62</v>
      </c>
      <c r="AT8" s="66" t="s">
        <v>61</v>
      </c>
      <c r="AU8" s="67" t="s">
        <v>62</v>
      </c>
      <c r="AV8" s="66" t="s">
        <v>61</v>
      </c>
      <c r="AW8" s="67" t="s">
        <v>62</v>
      </c>
      <c r="AX8" s="66" t="s">
        <v>61</v>
      </c>
      <c r="AY8" s="67" t="s">
        <v>62</v>
      </c>
      <c r="AZ8" s="66" t="s">
        <v>61</v>
      </c>
      <c r="BA8" s="67" t="s">
        <v>62</v>
      </c>
      <c r="BB8" s="66" t="s">
        <v>61</v>
      </c>
      <c r="BC8" s="67" t="s">
        <v>62</v>
      </c>
      <c r="BD8" s="66" t="s">
        <v>61</v>
      </c>
      <c r="BE8" s="67" t="s">
        <v>62</v>
      </c>
      <c r="BF8" s="66" t="s">
        <v>61</v>
      </c>
      <c r="BG8" s="67" t="s">
        <v>62</v>
      </c>
      <c r="BH8" s="66" t="s">
        <v>61</v>
      </c>
      <c r="BI8" s="67" t="s">
        <v>62</v>
      </c>
      <c r="BJ8" s="66" t="s">
        <v>61</v>
      </c>
      <c r="BK8" s="67" t="s">
        <v>62</v>
      </c>
      <c r="BL8" s="66" t="s">
        <v>61</v>
      </c>
      <c r="BM8" s="67" t="s">
        <v>62</v>
      </c>
      <c r="BN8" s="66" t="s">
        <v>61</v>
      </c>
      <c r="BO8" s="67" t="s">
        <v>62</v>
      </c>
      <c r="BP8" s="66" t="s">
        <v>61</v>
      </c>
      <c r="BQ8" s="67" t="s">
        <v>62</v>
      </c>
      <c r="BR8" s="66" t="s">
        <v>61</v>
      </c>
      <c r="BS8" s="67" t="s">
        <v>62</v>
      </c>
      <c r="BT8" s="66" t="s">
        <v>61</v>
      </c>
      <c r="BU8" s="67" t="s">
        <v>62</v>
      </c>
      <c r="BV8" s="66" t="s">
        <v>61</v>
      </c>
      <c r="BW8" s="67" t="s">
        <v>62</v>
      </c>
      <c r="BX8" s="66" t="s">
        <v>61</v>
      </c>
      <c r="BY8" s="67" t="s">
        <v>62</v>
      </c>
      <c r="BZ8" s="66" t="s">
        <v>61</v>
      </c>
      <c r="CA8" s="67" t="s">
        <v>62</v>
      </c>
      <c r="CB8" s="66" t="s">
        <v>61</v>
      </c>
      <c r="CC8" s="67" t="s">
        <v>62</v>
      </c>
      <c r="CD8" s="66" t="s">
        <v>61</v>
      </c>
      <c r="CE8" s="67" t="s">
        <v>62</v>
      </c>
      <c r="CF8" s="66" t="s">
        <v>61</v>
      </c>
      <c r="CG8" s="67" t="s">
        <v>62</v>
      </c>
      <c r="CH8" s="66" t="s">
        <v>61</v>
      </c>
      <c r="CI8" s="67" t="s">
        <v>62</v>
      </c>
      <c r="CJ8" s="66" t="s">
        <v>61</v>
      </c>
      <c r="CK8" s="67" t="s">
        <v>62</v>
      </c>
      <c r="CL8" s="66" t="s">
        <v>61</v>
      </c>
      <c r="CM8" s="67" t="s">
        <v>62</v>
      </c>
      <c r="CN8" s="66" t="s">
        <v>61</v>
      </c>
      <c r="CO8" s="67" t="s">
        <v>62</v>
      </c>
      <c r="CP8" s="66" t="s">
        <v>61</v>
      </c>
      <c r="CQ8" s="67" t="s">
        <v>62</v>
      </c>
      <c r="CR8" s="66" t="s">
        <v>61</v>
      </c>
      <c r="CS8" s="67" t="s">
        <v>62</v>
      </c>
      <c r="CT8" s="66" t="s">
        <v>61</v>
      </c>
      <c r="CU8" s="67" t="s">
        <v>62</v>
      </c>
      <c r="CV8" s="66" t="s">
        <v>61</v>
      </c>
      <c r="CW8" s="67" t="s">
        <v>62</v>
      </c>
      <c r="CX8" s="66" t="s">
        <v>61</v>
      </c>
      <c r="CY8" s="67" t="s">
        <v>62</v>
      </c>
      <c r="CZ8" s="66" t="s">
        <v>61</v>
      </c>
      <c r="DA8" s="67" t="s">
        <v>62</v>
      </c>
      <c r="DB8" s="66" t="s">
        <v>61</v>
      </c>
      <c r="DC8" s="67" t="s">
        <v>62</v>
      </c>
      <c r="DD8" s="66" t="s">
        <v>61</v>
      </c>
      <c r="DE8" s="67" t="s">
        <v>62</v>
      </c>
      <c r="DF8" s="66" t="s">
        <v>61</v>
      </c>
      <c r="DG8" s="67" t="s">
        <v>62</v>
      </c>
      <c r="DH8" s="66" t="s">
        <v>61</v>
      </c>
      <c r="DI8" s="67" t="s">
        <v>62</v>
      </c>
      <c r="DJ8" s="66" t="s">
        <v>61</v>
      </c>
      <c r="DK8" s="67" t="s">
        <v>62</v>
      </c>
      <c r="DL8" s="66" t="s">
        <v>61</v>
      </c>
      <c r="DM8" s="67" t="s">
        <v>62</v>
      </c>
      <c r="DN8" s="66" t="s">
        <v>61</v>
      </c>
      <c r="DO8" s="67" t="s">
        <v>62</v>
      </c>
      <c r="DP8" s="66" t="s">
        <v>61</v>
      </c>
      <c r="DQ8" s="67" t="s">
        <v>62</v>
      </c>
    </row>
    <row r="9" spans="2:122" s="58" customFormat="1" ht="15" customHeight="1">
      <c r="B9" s="68"/>
      <c r="C9" s="47">
        <v>1</v>
      </c>
      <c r="D9" s="47">
        <f>C9+1</f>
        <v>2</v>
      </c>
      <c r="E9" s="47">
        <f t="shared" ref="E9:BP9" si="0">D9+1</f>
        <v>3</v>
      </c>
      <c r="F9" s="47">
        <f t="shared" si="0"/>
        <v>4</v>
      </c>
      <c r="G9" s="47">
        <f t="shared" si="0"/>
        <v>5</v>
      </c>
      <c r="H9" s="47">
        <f t="shared" si="0"/>
        <v>6</v>
      </c>
      <c r="I9" s="47">
        <f t="shared" si="0"/>
        <v>7</v>
      </c>
      <c r="J9" s="47">
        <f t="shared" si="0"/>
        <v>8</v>
      </c>
      <c r="K9" s="47">
        <f t="shared" si="0"/>
        <v>9</v>
      </c>
      <c r="L9" s="47">
        <f t="shared" si="0"/>
        <v>10</v>
      </c>
      <c r="M9" s="47">
        <f t="shared" si="0"/>
        <v>11</v>
      </c>
      <c r="N9" s="47">
        <f t="shared" si="0"/>
        <v>12</v>
      </c>
      <c r="O9" s="47">
        <f t="shared" si="0"/>
        <v>13</v>
      </c>
      <c r="P9" s="47">
        <f t="shared" si="0"/>
        <v>14</v>
      </c>
      <c r="Q9" s="47">
        <f t="shared" si="0"/>
        <v>15</v>
      </c>
      <c r="R9" s="47">
        <f t="shared" si="0"/>
        <v>16</v>
      </c>
      <c r="S9" s="47">
        <f t="shared" si="0"/>
        <v>17</v>
      </c>
      <c r="T9" s="47">
        <f t="shared" si="0"/>
        <v>18</v>
      </c>
      <c r="U9" s="47">
        <f t="shared" si="0"/>
        <v>19</v>
      </c>
      <c r="V9" s="47">
        <f t="shared" si="0"/>
        <v>20</v>
      </c>
      <c r="W9" s="47">
        <f t="shared" si="0"/>
        <v>21</v>
      </c>
      <c r="X9" s="47">
        <f t="shared" si="0"/>
        <v>22</v>
      </c>
      <c r="Y9" s="47">
        <f t="shared" si="0"/>
        <v>23</v>
      </c>
      <c r="Z9" s="47">
        <f t="shared" si="0"/>
        <v>24</v>
      </c>
      <c r="AA9" s="47">
        <f t="shared" si="0"/>
        <v>25</v>
      </c>
      <c r="AB9" s="47">
        <f t="shared" si="0"/>
        <v>26</v>
      </c>
      <c r="AC9" s="47">
        <f t="shared" si="0"/>
        <v>27</v>
      </c>
      <c r="AD9" s="47">
        <f t="shared" si="0"/>
        <v>28</v>
      </c>
      <c r="AE9" s="47">
        <f t="shared" si="0"/>
        <v>29</v>
      </c>
      <c r="AF9" s="47">
        <f t="shared" si="0"/>
        <v>30</v>
      </c>
      <c r="AG9" s="47">
        <f t="shared" si="0"/>
        <v>31</v>
      </c>
      <c r="AH9" s="47">
        <f t="shared" si="0"/>
        <v>32</v>
      </c>
      <c r="AI9" s="47">
        <f t="shared" si="0"/>
        <v>33</v>
      </c>
      <c r="AJ9" s="47">
        <f t="shared" si="0"/>
        <v>34</v>
      </c>
      <c r="AK9" s="47">
        <f t="shared" si="0"/>
        <v>35</v>
      </c>
      <c r="AL9" s="47">
        <f t="shared" si="0"/>
        <v>36</v>
      </c>
      <c r="AM9" s="47">
        <f t="shared" si="0"/>
        <v>37</v>
      </c>
      <c r="AN9" s="47">
        <f t="shared" si="0"/>
        <v>38</v>
      </c>
      <c r="AO9" s="47">
        <f t="shared" si="0"/>
        <v>39</v>
      </c>
      <c r="AP9" s="47">
        <f t="shared" si="0"/>
        <v>40</v>
      </c>
      <c r="AQ9" s="47">
        <f t="shared" si="0"/>
        <v>41</v>
      </c>
      <c r="AR9" s="47">
        <f t="shared" si="0"/>
        <v>42</v>
      </c>
      <c r="AS9" s="47">
        <f t="shared" si="0"/>
        <v>43</v>
      </c>
      <c r="AT9" s="47">
        <f t="shared" si="0"/>
        <v>44</v>
      </c>
      <c r="AU9" s="47">
        <f t="shared" si="0"/>
        <v>45</v>
      </c>
      <c r="AV9" s="47">
        <f t="shared" si="0"/>
        <v>46</v>
      </c>
      <c r="AW9" s="47">
        <f t="shared" si="0"/>
        <v>47</v>
      </c>
      <c r="AX9" s="47">
        <f t="shared" si="0"/>
        <v>48</v>
      </c>
      <c r="AY9" s="47">
        <f t="shared" si="0"/>
        <v>49</v>
      </c>
      <c r="AZ9" s="47">
        <f t="shared" si="0"/>
        <v>50</v>
      </c>
      <c r="BA9" s="47">
        <f t="shared" si="0"/>
        <v>51</v>
      </c>
      <c r="BB9" s="47">
        <f t="shared" si="0"/>
        <v>52</v>
      </c>
      <c r="BC9" s="47">
        <f t="shared" si="0"/>
        <v>53</v>
      </c>
      <c r="BD9" s="47">
        <f t="shared" si="0"/>
        <v>54</v>
      </c>
      <c r="BE9" s="47">
        <f t="shared" si="0"/>
        <v>55</v>
      </c>
      <c r="BF9" s="47">
        <f t="shared" si="0"/>
        <v>56</v>
      </c>
      <c r="BG9" s="47">
        <f t="shared" si="0"/>
        <v>57</v>
      </c>
      <c r="BH9" s="47">
        <f t="shared" si="0"/>
        <v>58</v>
      </c>
      <c r="BI9" s="47">
        <f t="shared" si="0"/>
        <v>59</v>
      </c>
      <c r="BJ9" s="47">
        <f t="shared" si="0"/>
        <v>60</v>
      </c>
      <c r="BK9" s="47">
        <f t="shared" si="0"/>
        <v>61</v>
      </c>
      <c r="BL9" s="47">
        <f t="shared" si="0"/>
        <v>62</v>
      </c>
      <c r="BM9" s="47">
        <f t="shared" si="0"/>
        <v>63</v>
      </c>
      <c r="BN9" s="47">
        <f t="shared" si="0"/>
        <v>64</v>
      </c>
      <c r="BO9" s="47">
        <f t="shared" si="0"/>
        <v>65</v>
      </c>
      <c r="BP9" s="47">
        <f t="shared" si="0"/>
        <v>66</v>
      </c>
      <c r="BQ9" s="47">
        <f t="shared" ref="BQ9:DQ9" si="1">BP9+1</f>
        <v>67</v>
      </c>
      <c r="BR9" s="47">
        <f t="shared" si="1"/>
        <v>68</v>
      </c>
      <c r="BS9" s="47">
        <f t="shared" si="1"/>
        <v>69</v>
      </c>
      <c r="BT9" s="47">
        <f t="shared" si="1"/>
        <v>70</v>
      </c>
      <c r="BU9" s="47">
        <f t="shared" si="1"/>
        <v>71</v>
      </c>
      <c r="BV9" s="47">
        <f t="shared" si="1"/>
        <v>72</v>
      </c>
      <c r="BW9" s="47">
        <f t="shared" si="1"/>
        <v>73</v>
      </c>
      <c r="BX9" s="47">
        <f t="shared" si="1"/>
        <v>74</v>
      </c>
      <c r="BY9" s="47">
        <f t="shared" si="1"/>
        <v>75</v>
      </c>
      <c r="BZ9" s="47">
        <f t="shared" si="1"/>
        <v>76</v>
      </c>
      <c r="CA9" s="47">
        <f t="shared" si="1"/>
        <v>77</v>
      </c>
      <c r="CB9" s="47">
        <f t="shared" si="1"/>
        <v>78</v>
      </c>
      <c r="CC9" s="47">
        <f t="shared" si="1"/>
        <v>79</v>
      </c>
      <c r="CD9" s="47">
        <f t="shared" si="1"/>
        <v>80</v>
      </c>
      <c r="CE9" s="47">
        <f t="shared" si="1"/>
        <v>81</v>
      </c>
      <c r="CF9" s="47">
        <f t="shared" si="1"/>
        <v>82</v>
      </c>
      <c r="CG9" s="47">
        <f t="shared" si="1"/>
        <v>83</v>
      </c>
      <c r="CH9" s="47">
        <f t="shared" si="1"/>
        <v>84</v>
      </c>
      <c r="CI9" s="47">
        <f t="shared" si="1"/>
        <v>85</v>
      </c>
      <c r="CJ9" s="47">
        <f t="shared" si="1"/>
        <v>86</v>
      </c>
      <c r="CK9" s="47">
        <f t="shared" si="1"/>
        <v>87</v>
      </c>
      <c r="CL9" s="47">
        <f t="shared" si="1"/>
        <v>88</v>
      </c>
      <c r="CM9" s="47">
        <f t="shared" si="1"/>
        <v>89</v>
      </c>
      <c r="CN9" s="47">
        <f t="shared" si="1"/>
        <v>90</v>
      </c>
      <c r="CO9" s="47">
        <f t="shared" si="1"/>
        <v>91</v>
      </c>
      <c r="CP9" s="47">
        <f t="shared" si="1"/>
        <v>92</v>
      </c>
      <c r="CQ9" s="47">
        <f t="shared" si="1"/>
        <v>93</v>
      </c>
      <c r="CR9" s="47">
        <f t="shared" si="1"/>
        <v>94</v>
      </c>
      <c r="CS9" s="47">
        <f t="shared" si="1"/>
        <v>95</v>
      </c>
      <c r="CT9" s="47">
        <f t="shared" si="1"/>
        <v>96</v>
      </c>
      <c r="CU9" s="47">
        <f t="shared" si="1"/>
        <v>97</v>
      </c>
      <c r="CV9" s="47">
        <f t="shared" si="1"/>
        <v>98</v>
      </c>
      <c r="CW9" s="47">
        <f t="shared" si="1"/>
        <v>99</v>
      </c>
      <c r="CX9" s="47">
        <f t="shared" si="1"/>
        <v>100</v>
      </c>
      <c r="CY9" s="47">
        <f t="shared" si="1"/>
        <v>101</v>
      </c>
      <c r="CZ9" s="47">
        <f t="shared" si="1"/>
        <v>102</v>
      </c>
      <c r="DA9" s="47">
        <f t="shared" si="1"/>
        <v>103</v>
      </c>
      <c r="DB9" s="47">
        <f t="shared" si="1"/>
        <v>104</v>
      </c>
      <c r="DC9" s="47">
        <f t="shared" si="1"/>
        <v>105</v>
      </c>
      <c r="DD9" s="47">
        <f t="shared" si="1"/>
        <v>106</v>
      </c>
      <c r="DE9" s="47">
        <f t="shared" si="1"/>
        <v>107</v>
      </c>
      <c r="DF9" s="47">
        <f t="shared" si="1"/>
        <v>108</v>
      </c>
      <c r="DG9" s="47">
        <f t="shared" si="1"/>
        <v>109</v>
      </c>
      <c r="DH9" s="47">
        <f t="shared" si="1"/>
        <v>110</v>
      </c>
      <c r="DI9" s="47">
        <f t="shared" si="1"/>
        <v>111</v>
      </c>
      <c r="DJ9" s="47">
        <f t="shared" si="1"/>
        <v>112</v>
      </c>
      <c r="DK9" s="47">
        <f t="shared" si="1"/>
        <v>113</v>
      </c>
      <c r="DL9" s="47">
        <f t="shared" si="1"/>
        <v>114</v>
      </c>
      <c r="DM9" s="47">
        <f t="shared" si="1"/>
        <v>115</v>
      </c>
      <c r="DN9" s="47">
        <f t="shared" si="1"/>
        <v>116</v>
      </c>
      <c r="DO9" s="47">
        <f t="shared" si="1"/>
        <v>117</v>
      </c>
      <c r="DP9" s="47">
        <f t="shared" si="1"/>
        <v>118</v>
      </c>
      <c r="DQ9" s="47">
        <f t="shared" si="1"/>
        <v>119</v>
      </c>
    </row>
    <row r="10" spans="2:122" s="69" customFormat="1" ht="21" customHeight="1">
      <c r="B10" s="70">
        <v>1</v>
      </c>
      <c r="C10" s="71" t="s">
        <v>94</v>
      </c>
      <c r="D10" s="72">
        <f t="shared" ref="D10:D18" si="2">F10+H10-DP10</f>
        <v>6476448.5999999996</v>
      </c>
      <c r="E10" s="72">
        <f t="shared" ref="E10:E17" si="3">G10+I10-DQ10</f>
        <v>2544281.5767999999</v>
      </c>
      <c r="F10" s="72">
        <f t="shared" ref="F10:F17" si="4">J10+V10+Z10+AD10+AX10+BJ10+CH10+CL10+CX10+DF10+DL10</f>
        <v>2808662.6999999997</v>
      </c>
      <c r="G10" s="72">
        <f t="shared" ref="G10:G17" si="5">K10+W10+AA10+AE10+AY10+BK10+CI10+CM10+CY10+DG10+DM10</f>
        <v>1765742.4527999999</v>
      </c>
      <c r="H10" s="72">
        <f t="shared" ref="H10:H17" si="6">L10+X10+AB10+AF10+AZ10+BL10+CJ10+CN10+CZ10+DH10+DN10</f>
        <v>4040222.1999999997</v>
      </c>
      <c r="I10" s="72">
        <f t="shared" ref="I10:I17" si="7">M10+Y10+AC10+AG10+BA10+BM10+CK10+CO10+DA10+DI10+DO10</f>
        <v>1082975.4239999999</v>
      </c>
      <c r="J10" s="72">
        <v>529392.69999999995</v>
      </c>
      <c r="K10" s="72">
        <v>333490.875</v>
      </c>
      <c r="L10" s="72">
        <v>151455</v>
      </c>
      <c r="M10" s="72">
        <v>27689.754000000001</v>
      </c>
      <c r="N10" s="72">
        <v>449086.6</v>
      </c>
      <c r="O10" s="72">
        <v>290594.55200000003</v>
      </c>
      <c r="P10" s="72">
        <v>4000</v>
      </c>
      <c r="Q10" s="72">
        <v>1768</v>
      </c>
      <c r="R10" s="72">
        <v>12000</v>
      </c>
      <c r="S10" s="72">
        <v>5931.7830000000004</v>
      </c>
      <c r="T10" s="72">
        <v>0</v>
      </c>
      <c r="U10" s="72">
        <v>0</v>
      </c>
      <c r="V10" s="72">
        <v>19779.2</v>
      </c>
      <c r="W10" s="72">
        <v>4385.3397999999997</v>
      </c>
      <c r="X10" s="72">
        <v>16200</v>
      </c>
      <c r="Y10" s="72">
        <v>4519.7759999999998</v>
      </c>
      <c r="Z10" s="72">
        <v>0</v>
      </c>
      <c r="AA10" s="72">
        <v>0</v>
      </c>
      <c r="AB10" s="72">
        <v>0</v>
      </c>
      <c r="AC10" s="72">
        <v>0</v>
      </c>
      <c r="AD10" s="72">
        <v>37200</v>
      </c>
      <c r="AE10" s="72">
        <v>12083.195</v>
      </c>
      <c r="AF10" s="72">
        <v>1722483</v>
      </c>
      <c r="AG10" s="72">
        <v>502957.86499999999</v>
      </c>
      <c r="AH10" s="72">
        <v>5000</v>
      </c>
      <c r="AI10" s="72">
        <v>2330.335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32200</v>
      </c>
      <c r="AQ10" s="72">
        <v>9752.86</v>
      </c>
      <c r="AR10" s="72">
        <v>1776483</v>
      </c>
      <c r="AS10" s="72">
        <v>530557.79299999995</v>
      </c>
      <c r="AT10" s="72">
        <v>0</v>
      </c>
      <c r="AU10" s="72">
        <v>0</v>
      </c>
      <c r="AV10" s="72">
        <v>-54000</v>
      </c>
      <c r="AW10" s="72">
        <v>-27599.928</v>
      </c>
      <c r="AX10" s="72">
        <v>537989.80000000005</v>
      </c>
      <c r="AY10" s="72">
        <v>296479.17</v>
      </c>
      <c r="AZ10" s="72">
        <v>111320.9</v>
      </c>
      <c r="BA10" s="72">
        <v>47698</v>
      </c>
      <c r="BB10" s="72">
        <v>486140.8</v>
      </c>
      <c r="BC10" s="72">
        <v>276426.95500000002</v>
      </c>
      <c r="BD10" s="72">
        <v>47200</v>
      </c>
      <c r="BE10" s="72">
        <v>46600</v>
      </c>
      <c r="BF10" s="72">
        <v>51849</v>
      </c>
      <c r="BG10" s="72">
        <v>20052.215</v>
      </c>
      <c r="BH10" s="72">
        <v>26000</v>
      </c>
      <c r="BI10" s="72">
        <v>0</v>
      </c>
      <c r="BJ10" s="72">
        <v>30875</v>
      </c>
      <c r="BK10" s="72">
        <v>20243.882000000001</v>
      </c>
      <c r="BL10" s="72">
        <v>1322591.3999999999</v>
      </c>
      <c r="BM10" s="72">
        <v>231831.269</v>
      </c>
      <c r="BN10" s="72">
        <v>500</v>
      </c>
      <c r="BO10" s="72">
        <v>350</v>
      </c>
      <c r="BP10" s="72">
        <v>636687.9</v>
      </c>
      <c r="BQ10" s="72">
        <v>83449.585000000006</v>
      </c>
      <c r="BR10" s="72">
        <v>0</v>
      </c>
      <c r="BS10" s="72">
        <v>0</v>
      </c>
      <c r="BT10" s="72">
        <v>0</v>
      </c>
      <c r="BU10" s="72">
        <v>0</v>
      </c>
      <c r="BV10" s="72">
        <v>1000</v>
      </c>
      <c r="BW10" s="72">
        <v>0</v>
      </c>
      <c r="BX10" s="72">
        <v>685903.5</v>
      </c>
      <c r="BY10" s="72">
        <v>148381.68400000001</v>
      </c>
      <c r="BZ10" s="72">
        <v>29375</v>
      </c>
      <c r="CA10" s="72">
        <v>19893.882000000001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7000</v>
      </c>
      <c r="CK10" s="72">
        <v>445</v>
      </c>
      <c r="CL10" s="72">
        <v>301167.2</v>
      </c>
      <c r="CM10" s="72">
        <v>179102.43400000001</v>
      </c>
      <c r="CN10" s="72">
        <v>291188.5</v>
      </c>
      <c r="CO10" s="72">
        <v>103778.37699999999</v>
      </c>
      <c r="CP10" s="72">
        <v>283667.20000000001</v>
      </c>
      <c r="CQ10" s="72">
        <v>171440.114</v>
      </c>
      <c r="CR10" s="72">
        <v>281188.5</v>
      </c>
      <c r="CS10" s="72">
        <v>103778.37699999999</v>
      </c>
      <c r="CT10" s="72">
        <v>121895</v>
      </c>
      <c r="CU10" s="72">
        <v>76762.820000000007</v>
      </c>
      <c r="CV10" s="72">
        <v>46280</v>
      </c>
      <c r="CW10" s="72">
        <v>0</v>
      </c>
      <c r="CX10" s="72">
        <v>935159.5</v>
      </c>
      <c r="CY10" s="72">
        <v>594069.75699999998</v>
      </c>
      <c r="CZ10" s="72">
        <v>417983.4</v>
      </c>
      <c r="DA10" s="72">
        <v>164055.383</v>
      </c>
      <c r="DB10" s="72">
        <v>581634.4</v>
      </c>
      <c r="DC10" s="72">
        <v>364977.74400000001</v>
      </c>
      <c r="DD10" s="72">
        <v>241657.4</v>
      </c>
      <c r="DE10" s="72">
        <v>162220.783</v>
      </c>
      <c r="DF10" s="72">
        <v>44663</v>
      </c>
      <c r="DG10" s="72">
        <v>21451.5</v>
      </c>
      <c r="DH10" s="72">
        <v>0</v>
      </c>
      <c r="DI10" s="72">
        <v>0</v>
      </c>
      <c r="DJ10" s="72">
        <v>0</v>
      </c>
      <c r="DK10" s="72">
        <v>0</v>
      </c>
      <c r="DL10" s="72">
        <v>372436.3</v>
      </c>
      <c r="DM10" s="72">
        <v>304436.3</v>
      </c>
      <c r="DN10" s="72">
        <v>0</v>
      </c>
      <c r="DO10" s="72">
        <v>0</v>
      </c>
      <c r="DP10" s="72">
        <v>372436.3</v>
      </c>
      <c r="DQ10" s="72">
        <v>304436.3</v>
      </c>
    </row>
    <row r="11" spans="2:122" s="69" customFormat="1" ht="21" customHeight="1">
      <c r="B11" s="70">
        <v>2</v>
      </c>
      <c r="C11" s="71" t="s">
        <v>95</v>
      </c>
      <c r="D11" s="72">
        <f t="shared" si="2"/>
        <v>1335838.4498000001</v>
      </c>
      <c r="E11" s="72">
        <f t="shared" si="3"/>
        <v>530390.38089999999</v>
      </c>
      <c r="F11" s="72">
        <f t="shared" si="4"/>
        <v>663231.98600000003</v>
      </c>
      <c r="G11" s="72">
        <f t="shared" si="5"/>
        <v>327733.53230000002</v>
      </c>
      <c r="H11" s="72">
        <f t="shared" si="6"/>
        <v>672606.46380000003</v>
      </c>
      <c r="I11" s="72">
        <f t="shared" si="7"/>
        <v>202656.84860000003</v>
      </c>
      <c r="J11" s="72">
        <v>191744.2</v>
      </c>
      <c r="K11" s="72">
        <v>109007.09940000001</v>
      </c>
      <c r="L11" s="72">
        <v>8000</v>
      </c>
      <c r="M11" s="72">
        <v>1628.8920000000001</v>
      </c>
      <c r="N11" s="72">
        <v>183131.2</v>
      </c>
      <c r="O11" s="72">
        <v>103869.0784</v>
      </c>
      <c r="P11" s="72">
        <v>5000</v>
      </c>
      <c r="Q11" s="72">
        <v>553.9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2500</v>
      </c>
      <c r="AE11" s="72">
        <v>0</v>
      </c>
      <c r="AF11" s="72">
        <v>432628</v>
      </c>
      <c r="AG11" s="72">
        <v>105948.4786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2500</v>
      </c>
      <c r="AQ11" s="72">
        <v>0</v>
      </c>
      <c r="AR11" s="72">
        <v>435628</v>
      </c>
      <c r="AS11" s="72">
        <v>114408.10860000001</v>
      </c>
      <c r="AT11" s="72">
        <v>0</v>
      </c>
      <c r="AU11" s="72">
        <v>0</v>
      </c>
      <c r="AV11" s="72">
        <v>-3000</v>
      </c>
      <c r="AW11" s="72">
        <v>-8459.6299999999992</v>
      </c>
      <c r="AX11" s="72">
        <v>93452</v>
      </c>
      <c r="AY11" s="72">
        <v>57686.226699999999</v>
      </c>
      <c r="AZ11" s="72">
        <v>23000</v>
      </c>
      <c r="BA11" s="72">
        <v>0</v>
      </c>
      <c r="BB11" s="72">
        <v>92452</v>
      </c>
      <c r="BC11" s="72">
        <v>57686.226699999999</v>
      </c>
      <c r="BD11" s="72">
        <v>0</v>
      </c>
      <c r="BE11" s="72">
        <v>0</v>
      </c>
      <c r="BF11" s="72">
        <v>1000</v>
      </c>
      <c r="BG11" s="72">
        <v>0</v>
      </c>
      <c r="BH11" s="72">
        <v>23000</v>
      </c>
      <c r="BI11" s="72">
        <v>0</v>
      </c>
      <c r="BJ11" s="72">
        <v>33735.786</v>
      </c>
      <c r="BK11" s="72">
        <v>19060.3102</v>
      </c>
      <c r="BL11" s="72">
        <v>204688.4638</v>
      </c>
      <c r="BM11" s="72">
        <v>94169.478000000003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25435.786</v>
      </c>
      <c r="CA11" s="72">
        <v>14171.1702</v>
      </c>
      <c r="CB11" s="72">
        <v>1750</v>
      </c>
      <c r="CC11" s="72">
        <v>585</v>
      </c>
      <c r="CD11" s="72">
        <v>8300</v>
      </c>
      <c r="CE11" s="72">
        <v>4889.1400000000003</v>
      </c>
      <c r="CF11" s="72">
        <v>202938.4638</v>
      </c>
      <c r="CG11" s="72">
        <v>93584.478000000003</v>
      </c>
      <c r="CH11" s="72">
        <v>0</v>
      </c>
      <c r="CI11" s="72">
        <v>0</v>
      </c>
      <c r="CJ11" s="72">
        <v>1290</v>
      </c>
      <c r="CK11" s="72">
        <v>0</v>
      </c>
      <c r="CL11" s="72">
        <v>51800</v>
      </c>
      <c r="CM11" s="72">
        <v>36941.08</v>
      </c>
      <c r="CN11" s="72">
        <v>0</v>
      </c>
      <c r="CO11" s="72">
        <v>0</v>
      </c>
      <c r="CP11" s="72">
        <v>47300</v>
      </c>
      <c r="CQ11" s="72">
        <v>33901.480000000003</v>
      </c>
      <c r="CR11" s="72">
        <v>0</v>
      </c>
      <c r="CS11" s="72">
        <v>0</v>
      </c>
      <c r="CT11" s="72">
        <v>0</v>
      </c>
      <c r="CU11" s="72">
        <v>0</v>
      </c>
      <c r="CV11" s="72">
        <v>0</v>
      </c>
      <c r="CW11" s="72">
        <v>0</v>
      </c>
      <c r="CX11" s="72">
        <v>173000</v>
      </c>
      <c r="CY11" s="72">
        <v>95698.255999999994</v>
      </c>
      <c r="CZ11" s="72">
        <v>3000</v>
      </c>
      <c r="DA11" s="72">
        <v>910</v>
      </c>
      <c r="DB11" s="72">
        <v>89000</v>
      </c>
      <c r="DC11" s="72">
        <v>46878.885999999999</v>
      </c>
      <c r="DD11" s="72">
        <v>1500</v>
      </c>
      <c r="DE11" s="72">
        <v>240</v>
      </c>
      <c r="DF11" s="72">
        <v>3000</v>
      </c>
      <c r="DG11" s="72">
        <v>3000</v>
      </c>
      <c r="DH11" s="72">
        <v>0</v>
      </c>
      <c r="DI11" s="72">
        <v>0</v>
      </c>
      <c r="DJ11" s="72">
        <v>114000</v>
      </c>
      <c r="DK11" s="72">
        <v>6340.56</v>
      </c>
      <c r="DL11" s="72">
        <v>114000</v>
      </c>
      <c r="DM11" s="72">
        <v>6340.56</v>
      </c>
      <c r="DN11" s="72">
        <v>0</v>
      </c>
      <c r="DO11" s="72">
        <v>0</v>
      </c>
      <c r="DP11" s="72">
        <v>0</v>
      </c>
      <c r="DQ11" s="72">
        <v>0</v>
      </c>
    </row>
    <row r="12" spans="2:122" s="69" customFormat="1" ht="21.75" customHeight="1">
      <c r="B12" s="70">
        <v>3</v>
      </c>
      <c r="C12" s="71" t="s">
        <v>96</v>
      </c>
      <c r="D12" s="72">
        <f t="shared" si="2"/>
        <v>1982707.6810999997</v>
      </c>
      <c r="E12" s="72">
        <f t="shared" si="3"/>
        <v>903428.99069999997</v>
      </c>
      <c r="F12" s="72">
        <f t="shared" si="4"/>
        <v>1212710.2999999998</v>
      </c>
      <c r="G12" s="72">
        <f t="shared" si="5"/>
        <v>749995.68369999994</v>
      </c>
      <c r="H12" s="72">
        <f t="shared" si="6"/>
        <v>769997.38109999988</v>
      </c>
      <c r="I12" s="72">
        <f t="shared" si="7"/>
        <v>153433.307</v>
      </c>
      <c r="J12" s="72">
        <v>255504</v>
      </c>
      <c r="K12" s="72">
        <v>169357.3474</v>
      </c>
      <c r="L12" s="72">
        <v>2000</v>
      </c>
      <c r="M12" s="72">
        <v>0</v>
      </c>
      <c r="N12" s="72">
        <v>213432.7</v>
      </c>
      <c r="O12" s="72">
        <v>143599.47570000001</v>
      </c>
      <c r="P12" s="72">
        <v>2000</v>
      </c>
      <c r="Q12" s="72">
        <v>0</v>
      </c>
      <c r="R12" s="72">
        <v>38596</v>
      </c>
      <c r="S12" s="72">
        <v>23670.956699999999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12850</v>
      </c>
      <c r="AE12" s="72">
        <v>679.45</v>
      </c>
      <c r="AF12" s="72">
        <v>556870.43299999996</v>
      </c>
      <c r="AG12" s="72">
        <v>38938.911</v>
      </c>
      <c r="AH12" s="72">
        <v>7450</v>
      </c>
      <c r="AI12" s="72">
        <v>556.45000000000005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5400</v>
      </c>
      <c r="AQ12" s="72">
        <v>123</v>
      </c>
      <c r="AR12" s="72">
        <v>556870.43299999996</v>
      </c>
      <c r="AS12" s="72">
        <v>86282.317999999999</v>
      </c>
      <c r="AT12" s="72">
        <v>0</v>
      </c>
      <c r="AU12" s="72">
        <v>0</v>
      </c>
      <c r="AV12" s="72">
        <v>0</v>
      </c>
      <c r="AW12" s="72">
        <v>-47343.406999999999</v>
      </c>
      <c r="AX12" s="72">
        <v>149500</v>
      </c>
      <c r="AY12" s="72">
        <v>120565.9</v>
      </c>
      <c r="AZ12" s="72">
        <v>105820.769</v>
      </c>
      <c r="BA12" s="72">
        <v>86504.769</v>
      </c>
      <c r="BB12" s="72">
        <v>72500</v>
      </c>
      <c r="BC12" s="72">
        <v>59930</v>
      </c>
      <c r="BD12" s="72">
        <v>0</v>
      </c>
      <c r="BE12" s="72">
        <v>0</v>
      </c>
      <c r="BF12" s="72">
        <v>77000</v>
      </c>
      <c r="BG12" s="72">
        <v>60635.9</v>
      </c>
      <c r="BH12" s="72">
        <v>105820.769</v>
      </c>
      <c r="BI12" s="72">
        <v>86504.769</v>
      </c>
      <c r="BJ12" s="72">
        <v>119952.7</v>
      </c>
      <c r="BK12" s="72">
        <v>57798.759100000003</v>
      </c>
      <c r="BL12" s="72">
        <v>95306.179099999994</v>
      </c>
      <c r="BM12" s="72">
        <v>22632.627</v>
      </c>
      <c r="BN12" s="72">
        <v>30000</v>
      </c>
      <c r="BO12" s="72">
        <v>13359.2</v>
      </c>
      <c r="BP12" s="72">
        <v>83997.381099999999</v>
      </c>
      <c r="BQ12" s="72">
        <v>22632.627</v>
      </c>
      <c r="BR12" s="72">
        <v>0</v>
      </c>
      <c r="BS12" s="72">
        <v>0</v>
      </c>
      <c r="BT12" s="72">
        <v>0</v>
      </c>
      <c r="BU12" s="72">
        <v>0</v>
      </c>
      <c r="BV12" s="72">
        <v>21900</v>
      </c>
      <c r="BW12" s="72">
        <v>7613.5460000000003</v>
      </c>
      <c r="BX12" s="72">
        <v>11308.798000000001</v>
      </c>
      <c r="BY12" s="72">
        <v>0</v>
      </c>
      <c r="BZ12" s="72">
        <v>68052.7</v>
      </c>
      <c r="CA12" s="72">
        <v>36826.013099999996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73850</v>
      </c>
      <c r="CM12" s="72">
        <v>53274.922200000001</v>
      </c>
      <c r="CN12" s="72">
        <v>0</v>
      </c>
      <c r="CO12" s="72">
        <v>0</v>
      </c>
      <c r="CP12" s="72">
        <v>73850</v>
      </c>
      <c r="CQ12" s="72">
        <v>53274.922200000001</v>
      </c>
      <c r="CR12" s="72">
        <v>0</v>
      </c>
      <c r="CS12" s="72">
        <v>0</v>
      </c>
      <c r="CT12" s="72">
        <v>67000</v>
      </c>
      <c r="CU12" s="72">
        <v>49970.1</v>
      </c>
      <c r="CV12" s="72">
        <v>0</v>
      </c>
      <c r="CW12" s="72">
        <v>0</v>
      </c>
      <c r="CX12" s="72">
        <v>455864</v>
      </c>
      <c r="CY12" s="72">
        <v>301161.61</v>
      </c>
      <c r="CZ12" s="72">
        <v>10000</v>
      </c>
      <c r="DA12" s="72">
        <v>5357</v>
      </c>
      <c r="DB12" s="72">
        <v>303864</v>
      </c>
      <c r="DC12" s="72">
        <v>211294.75</v>
      </c>
      <c r="DD12" s="72">
        <v>0</v>
      </c>
      <c r="DE12" s="72">
        <v>0</v>
      </c>
      <c r="DF12" s="72">
        <v>46927.9</v>
      </c>
      <c r="DG12" s="72">
        <v>45657.695</v>
      </c>
      <c r="DH12" s="72">
        <v>0</v>
      </c>
      <c r="DI12" s="72">
        <v>0</v>
      </c>
      <c r="DJ12" s="72">
        <v>98261.7</v>
      </c>
      <c r="DK12" s="72">
        <v>1500</v>
      </c>
      <c r="DL12" s="72">
        <v>98261.7</v>
      </c>
      <c r="DM12" s="72">
        <v>1500</v>
      </c>
      <c r="DN12" s="72">
        <v>0</v>
      </c>
      <c r="DO12" s="72">
        <v>0</v>
      </c>
      <c r="DP12" s="72">
        <v>0</v>
      </c>
      <c r="DQ12" s="72">
        <v>0</v>
      </c>
    </row>
    <row r="13" spans="2:122" s="69" customFormat="1" ht="20.25" customHeight="1">
      <c r="B13" s="70">
        <v>4</v>
      </c>
      <c r="C13" s="71" t="s">
        <v>97</v>
      </c>
      <c r="D13" s="72">
        <f t="shared" si="2"/>
        <v>285710.15239999996</v>
      </c>
      <c r="E13" s="72">
        <f t="shared" si="3"/>
        <v>158631.4798</v>
      </c>
      <c r="F13" s="72">
        <f t="shared" si="4"/>
        <v>255634.11</v>
      </c>
      <c r="G13" s="72">
        <f t="shared" si="5"/>
        <v>149682.55540000001</v>
      </c>
      <c r="H13" s="72">
        <f t="shared" si="6"/>
        <v>30076.042399999998</v>
      </c>
      <c r="I13" s="72">
        <f t="shared" si="7"/>
        <v>8948.9243999999999</v>
      </c>
      <c r="J13" s="72">
        <v>116445</v>
      </c>
      <c r="K13" s="72">
        <v>67383.954400000002</v>
      </c>
      <c r="L13" s="72">
        <v>18900</v>
      </c>
      <c r="M13" s="72">
        <v>5500.201</v>
      </c>
      <c r="N13" s="72">
        <v>91930</v>
      </c>
      <c r="O13" s="72">
        <v>59962.981399999997</v>
      </c>
      <c r="P13" s="72">
        <v>1500</v>
      </c>
      <c r="Q13" s="72">
        <v>738</v>
      </c>
      <c r="R13" s="72">
        <v>24515</v>
      </c>
      <c r="S13" s="72">
        <v>7420.973</v>
      </c>
      <c r="T13" s="72">
        <v>17400</v>
      </c>
      <c r="U13" s="72">
        <v>4762.201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50000</v>
      </c>
      <c r="AE13" s="72">
        <v>36883.144</v>
      </c>
      <c r="AF13" s="72">
        <v>-3000</v>
      </c>
      <c r="AG13" s="72">
        <v>-760.245</v>
      </c>
      <c r="AH13" s="72">
        <v>50000</v>
      </c>
      <c r="AI13" s="72">
        <v>36883.144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-3000</v>
      </c>
      <c r="AW13" s="72">
        <v>-760.245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4250</v>
      </c>
      <c r="CM13" s="72">
        <v>765</v>
      </c>
      <c r="CN13" s="72">
        <v>950</v>
      </c>
      <c r="CO13" s="72">
        <v>0</v>
      </c>
      <c r="CP13" s="72">
        <v>4250</v>
      </c>
      <c r="CQ13" s="72">
        <v>765</v>
      </c>
      <c r="CR13" s="72">
        <v>950</v>
      </c>
      <c r="CS13" s="72">
        <v>0</v>
      </c>
      <c r="CT13" s="72">
        <v>0</v>
      </c>
      <c r="CU13" s="72">
        <v>0</v>
      </c>
      <c r="CV13" s="72">
        <v>0</v>
      </c>
      <c r="CW13" s="72">
        <v>0</v>
      </c>
      <c r="CX13" s="72">
        <v>63000</v>
      </c>
      <c r="CY13" s="72">
        <v>41725.457000000002</v>
      </c>
      <c r="CZ13" s="72">
        <v>13226.0424</v>
      </c>
      <c r="DA13" s="72">
        <v>4208.9683999999997</v>
      </c>
      <c r="DB13" s="72">
        <v>45000</v>
      </c>
      <c r="DC13" s="72">
        <v>29739.002</v>
      </c>
      <c r="DD13" s="72">
        <v>12326.0424</v>
      </c>
      <c r="DE13" s="72">
        <v>4208.9683999999997</v>
      </c>
      <c r="DF13" s="72">
        <v>4000</v>
      </c>
      <c r="DG13" s="72">
        <v>2385</v>
      </c>
      <c r="DH13" s="72">
        <v>0</v>
      </c>
      <c r="DI13" s="72">
        <v>0</v>
      </c>
      <c r="DJ13" s="72">
        <v>17939.11</v>
      </c>
      <c r="DK13" s="72">
        <v>540</v>
      </c>
      <c r="DL13" s="72">
        <v>17939.11</v>
      </c>
      <c r="DM13" s="72">
        <v>540</v>
      </c>
      <c r="DN13" s="72">
        <v>0</v>
      </c>
      <c r="DO13" s="72">
        <v>0</v>
      </c>
      <c r="DP13" s="72">
        <v>0</v>
      </c>
      <c r="DQ13" s="72">
        <v>0</v>
      </c>
    </row>
    <row r="14" spans="2:122" s="69" customFormat="1" ht="21" customHeight="1">
      <c r="B14" s="70">
        <v>5</v>
      </c>
      <c r="C14" s="71" t="s">
        <v>98</v>
      </c>
      <c r="D14" s="72">
        <f t="shared" si="2"/>
        <v>315511.63829999999</v>
      </c>
      <c r="E14" s="72">
        <f t="shared" si="3"/>
        <v>146320.58789999998</v>
      </c>
      <c r="F14" s="72">
        <f t="shared" si="4"/>
        <v>231890.6214</v>
      </c>
      <c r="G14" s="72">
        <f t="shared" si="5"/>
        <v>128677.90209999999</v>
      </c>
      <c r="H14" s="72">
        <f t="shared" si="6"/>
        <v>83621.016899999988</v>
      </c>
      <c r="I14" s="72">
        <f t="shared" si="7"/>
        <v>17642.685799999999</v>
      </c>
      <c r="J14" s="72">
        <v>95993.2</v>
      </c>
      <c r="K14" s="72">
        <v>64763.230799999998</v>
      </c>
      <c r="L14" s="72">
        <v>18105.482100000001</v>
      </c>
      <c r="M14" s="72">
        <v>1220</v>
      </c>
      <c r="N14" s="72">
        <v>86144.2</v>
      </c>
      <c r="O14" s="72">
        <v>59309.6158</v>
      </c>
      <c r="P14" s="72">
        <v>950</v>
      </c>
      <c r="Q14" s="72">
        <v>540</v>
      </c>
      <c r="R14" s="72">
        <v>7796</v>
      </c>
      <c r="S14" s="72">
        <v>4096.2860000000001</v>
      </c>
      <c r="T14" s="72">
        <v>17155.482100000001</v>
      </c>
      <c r="U14" s="72">
        <v>680</v>
      </c>
      <c r="V14" s="72">
        <v>1955</v>
      </c>
      <c r="W14" s="72">
        <v>289.7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19285</v>
      </c>
      <c r="AE14" s="72">
        <v>11538.704</v>
      </c>
      <c r="AF14" s="72">
        <v>3682.1</v>
      </c>
      <c r="AG14" s="72">
        <v>3044.6858000000002</v>
      </c>
      <c r="AH14" s="72">
        <v>1400</v>
      </c>
      <c r="AI14" s="72">
        <v>460</v>
      </c>
      <c r="AJ14" s="72">
        <v>3315.1</v>
      </c>
      <c r="AK14" s="72">
        <v>3314.0657999999999</v>
      </c>
      <c r="AL14" s="72">
        <v>0</v>
      </c>
      <c r="AM14" s="72">
        <v>0</v>
      </c>
      <c r="AN14" s="72">
        <v>0</v>
      </c>
      <c r="AO14" s="72">
        <v>0</v>
      </c>
      <c r="AP14" s="72">
        <v>17885</v>
      </c>
      <c r="AQ14" s="72">
        <v>11078.704</v>
      </c>
      <c r="AR14" s="72">
        <v>367</v>
      </c>
      <c r="AS14" s="72">
        <v>367</v>
      </c>
      <c r="AT14" s="72">
        <v>0</v>
      </c>
      <c r="AU14" s="72">
        <v>0</v>
      </c>
      <c r="AV14" s="72">
        <v>0</v>
      </c>
      <c r="AW14" s="72">
        <v>-636.38</v>
      </c>
      <c r="AX14" s="72">
        <v>14519.5</v>
      </c>
      <c r="AY14" s="72">
        <v>10160.319</v>
      </c>
      <c r="AZ14" s="72">
        <v>0</v>
      </c>
      <c r="BA14" s="72">
        <v>0</v>
      </c>
      <c r="BB14" s="72">
        <v>12300</v>
      </c>
      <c r="BC14" s="72">
        <v>8662.5630000000001</v>
      </c>
      <c r="BD14" s="72">
        <v>0</v>
      </c>
      <c r="BE14" s="72">
        <v>0</v>
      </c>
      <c r="BF14" s="72">
        <v>2219.5</v>
      </c>
      <c r="BG14" s="72">
        <v>1497.7560000000001</v>
      </c>
      <c r="BH14" s="72">
        <v>0</v>
      </c>
      <c r="BI14" s="72">
        <v>0</v>
      </c>
      <c r="BJ14" s="72">
        <v>19630</v>
      </c>
      <c r="BK14" s="72">
        <v>6683.7192999999997</v>
      </c>
      <c r="BL14" s="72">
        <v>45211.9</v>
      </c>
      <c r="BM14" s="72">
        <v>12628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14800</v>
      </c>
      <c r="BW14" s="72">
        <v>3361.7485000000001</v>
      </c>
      <c r="BX14" s="72">
        <v>45211.9</v>
      </c>
      <c r="BY14" s="72">
        <v>12628</v>
      </c>
      <c r="BZ14" s="72">
        <v>4830</v>
      </c>
      <c r="CA14" s="72">
        <v>3321.9708000000001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6220</v>
      </c>
      <c r="CM14" s="72">
        <v>3593.4693000000002</v>
      </c>
      <c r="CN14" s="72">
        <v>0</v>
      </c>
      <c r="CO14" s="72">
        <v>0</v>
      </c>
      <c r="CP14" s="72">
        <v>5370</v>
      </c>
      <c r="CQ14" s="72">
        <v>3593.4693000000002</v>
      </c>
      <c r="CR14" s="72">
        <v>0</v>
      </c>
      <c r="CS14" s="72">
        <v>0</v>
      </c>
      <c r="CT14" s="72">
        <v>0</v>
      </c>
      <c r="CU14" s="72">
        <v>0</v>
      </c>
      <c r="CV14" s="72">
        <v>0</v>
      </c>
      <c r="CW14" s="72">
        <v>0</v>
      </c>
      <c r="CX14" s="72">
        <v>48500</v>
      </c>
      <c r="CY14" s="72">
        <v>30123.759699999999</v>
      </c>
      <c r="CZ14" s="72">
        <v>16621.534800000001</v>
      </c>
      <c r="DA14" s="72">
        <v>750</v>
      </c>
      <c r="DB14" s="72">
        <v>48500</v>
      </c>
      <c r="DC14" s="72">
        <v>30123.759699999999</v>
      </c>
      <c r="DD14" s="72">
        <v>16621.534800000001</v>
      </c>
      <c r="DE14" s="72">
        <v>750</v>
      </c>
      <c r="DF14" s="72">
        <v>5684</v>
      </c>
      <c r="DG14" s="72">
        <v>1525</v>
      </c>
      <c r="DH14" s="72">
        <v>0</v>
      </c>
      <c r="DI14" s="72">
        <v>0</v>
      </c>
      <c r="DJ14" s="72">
        <v>20103.921399999999</v>
      </c>
      <c r="DK14" s="72">
        <v>0</v>
      </c>
      <c r="DL14" s="72">
        <v>20103.921399999999</v>
      </c>
      <c r="DM14" s="72">
        <v>0</v>
      </c>
      <c r="DN14" s="72">
        <v>0</v>
      </c>
      <c r="DO14" s="72">
        <v>0</v>
      </c>
      <c r="DP14" s="72">
        <v>0</v>
      </c>
      <c r="DQ14" s="72">
        <v>0</v>
      </c>
    </row>
    <row r="15" spans="2:122" s="69" customFormat="1" ht="20.25" customHeight="1">
      <c r="B15" s="70">
        <v>6</v>
      </c>
      <c r="C15" s="71" t="s">
        <v>99</v>
      </c>
      <c r="D15" s="72">
        <f t="shared" si="2"/>
        <v>2071611.916</v>
      </c>
      <c r="E15" s="72">
        <f t="shared" si="3"/>
        <v>1004807.2465</v>
      </c>
      <c r="F15" s="72">
        <f t="shared" si="4"/>
        <v>1586147.044</v>
      </c>
      <c r="G15" s="72">
        <f t="shared" si="5"/>
        <v>733326.28830000001</v>
      </c>
      <c r="H15" s="72">
        <f t="shared" si="6"/>
        <v>626091.85399999993</v>
      </c>
      <c r="I15" s="72">
        <f t="shared" si="7"/>
        <v>271480.95819999999</v>
      </c>
      <c r="J15" s="72">
        <v>395065.08</v>
      </c>
      <c r="K15" s="72">
        <v>237444.1587</v>
      </c>
      <c r="L15" s="72">
        <v>23790.374</v>
      </c>
      <c r="M15" s="72">
        <v>17563.231</v>
      </c>
      <c r="N15" s="72">
        <v>368980</v>
      </c>
      <c r="O15" s="72">
        <v>219094.15650000001</v>
      </c>
      <c r="P15" s="72">
        <v>23790.374</v>
      </c>
      <c r="Q15" s="72">
        <v>17563.231</v>
      </c>
      <c r="R15" s="72">
        <v>21572.68</v>
      </c>
      <c r="S15" s="72">
        <v>14939.318600000001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43689.2</v>
      </c>
      <c r="AE15" s="72">
        <v>12105.971</v>
      </c>
      <c r="AF15" s="72">
        <v>294670.27899999998</v>
      </c>
      <c r="AG15" s="72">
        <v>191128.3322</v>
      </c>
      <c r="AH15" s="72">
        <v>19420</v>
      </c>
      <c r="AI15" s="72">
        <v>902.85799999999995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24269.200000000001</v>
      </c>
      <c r="AQ15" s="72">
        <v>11203.112999999999</v>
      </c>
      <c r="AR15" s="72">
        <v>301729.79399999999</v>
      </c>
      <c r="AS15" s="72">
        <v>205774.2732</v>
      </c>
      <c r="AT15" s="72">
        <v>0</v>
      </c>
      <c r="AU15" s="72">
        <v>0</v>
      </c>
      <c r="AV15" s="72">
        <v>-7059.5150000000003</v>
      </c>
      <c r="AW15" s="72">
        <v>-14645.941000000001</v>
      </c>
      <c r="AX15" s="72">
        <v>140777.82800000001</v>
      </c>
      <c r="AY15" s="72">
        <v>89878.792000000001</v>
      </c>
      <c r="AZ15" s="72">
        <v>0</v>
      </c>
      <c r="BA15" s="72">
        <v>0</v>
      </c>
      <c r="BB15" s="72">
        <v>136577.38</v>
      </c>
      <c r="BC15" s="72">
        <v>89123.441999999995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71234.52</v>
      </c>
      <c r="BK15" s="72">
        <v>35846.563699999999</v>
      </c>
      <c r="BL15" s="72">
        <v>213620.83</v>
      </c>
      <c r="BM15" s="72">
        <v>19759.508999999998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19000</v>
      </c>
      <c r="BW15" s="72">
        <v>8000</v>
      </c>
      <c r="BX15" s="72">
        <v>7000</v>
      </c>
      <c r="BY15" s="72">
        <v>614.57500000000005</v>
      </c>
      <c r="BZ15" s="72">
        <v>42417.52</v>
      </c>
      <c r="CA15" s="72">
        <v>24904.789700000001</v>
      </c>
      <c r="CB15" s="72">
        <v>0</v>
      </c>
      <c r="CC15" s="72">
        <v>0</v>
      </c>
      <c r="CD15" s="72">
        <v>9817</v>
      </c>
      <c r="CE15" s="72">
        <v>2941.7739999999999</v>
      </c>
      <c r="CF15" s="72">
        <v>206620.83</v>
      </c>
      <c r="CG15" s="72">
        <v>19144.934000000001</v>
      </c>
      <c r="CH15" s="72">
        <v>3000</v>
      </c>
      <c r="CI15" s="72">
        <v>3000</v>
      </c>
      <c r="CJ15" s="72">
        <v>0</v>
      </c>
      <c r="CK15" s="72">
        <v>0</v>
      </c>
      <c r="CL15" s="72">
        <v>83423.8</v>
      </c>
      <c r="CM15" s="72">
        <v>45129.401899999997</v>
      </c>
      <c r="CN15" s="72">
        <v>62787.33</v>
      </c>
      <c r="CO15" s="72">
        <v>13658.44</v>
      </c>
      <c r="CP15" s="72">
        <v>61383.8</v>
      </c>
      <c r="CQ15" s="72">
        <v>40142.917000000001</v>
      </c>
      <c r="CR15" s="72">
        <v>61230.33</v>
      </c>
      <c r="CS15" s="72">
        <v>12136.44</v>
      </c>
      <c r="CT15" s="72">
        <v>61383.8</v>
      </c>
      <c r="CU15" s="72">
        <v>40142.917000000001</v>
      </c>
      <c r="CV15" s="72">
        <v>0</v>
      </c>
      <c r="CW15" s="72">
        <v>0</v>
      </c>
      <c r="CX15" s="72">
        <v>520243.33199999999</v>
      </c>
      <c r="CY15" s="72">
        <v>307671.40100000001</v>
      </c>
      <c r="CZ15" s="72">
        <v>31223.041000000001</v>
      </c>
      <c r="DA15" s="72">
        <v>29371.446</v>
      </c>
      <c r="DB15" s="72">
        <v>319707.45699999999</v>
      </c>
      <c r="DC15" s="72">
        <v>200111.58</v>
      </c>
      <c r="DD15" s="72">
        <v>31223.041000000001</v>
      </c>
      <c r="DE15" s="72">
        <v>29371.446</v>
      </c>
      <c r="DF15" s="72">
        <v>6757.32</v>
      </c>
      <c r="DG15" s="72">
        <v>2250</v>
      </c>
      <c r="DH15" s="72">
        <v>0</v>
      </c>
      <c r="DI15" s="72">
        <v>0</v>
      </c>
      <c r="DJ15" s="72">
        <v>181328.98199999999</v>
      </c>
      <c r="DK15" s="72">
        <v>0</v>
      </c>
      <c r="DL15" s="72">
        <v>321955.96399999998</v>
      </c>
      <c r="DM15" s="72">
        <v>0</v>
      </c>
      <c r="DN15" s="72">
        <v>0</v>
      </c>
      <c r="DO15" s="72">
        <v>0</v>
      </c>
      <c r="DP15" s="72">
        <v>140626.98199999999</v>
      </c>
      <c r="DQ15" s="72">
        <v>0</v>
      </c>
    </row>
    <row r="16" spans="2:122" s="69" customFormat="1" ht="18" customHeight="1">
      <c r="B16" s="70">
        <v>7</v>
      </c>
      <c r="C16" s="71" t="s">
        <v>100</v>
      </c>
      <c r="D16" s="72">
        <f t="shared" si="2"/>
        <v>213286.33170000001</v>
      </c>
      <c r="E16" s="72">
        <f t="shared" si="3"/>
        <v>138840.29450000002</v>
      </c>
      <c r="F16" s="72">
        <f t="shared" si="4"/>
        <v>86280.371700000003</v>
      </c>
      <c r="G16" s="72">
        <f t="shared" si="5"/>
        <v>62211.027499999997</v>
      </c>
      <c r="H16" s="72">
        <f t="shared" si="6"/>
        <v>127005.96</v>
      </c>
      <c r="I16" s="72">
        <f t="shared" si="7"/>
        <v>76629.267000000007</v>
      </c>
      <c r="J16" s="72">
        <v>66980.371700000003</v>
      </c>
      <c r="K16" s="72">
        <v>53252.893499999998</v>
      </c>
      <c r="L16" s="72">
        <v>0</v>
      </c>
      <c r="M16" s="72">
        <v>0</v>
      </c>
      <c r="N16" s="72">
        <v>66980.371700000003</v>
      </c>
      <c r="O16" s="72">
        <v>53252.893499999998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2000</v>
      </c>
      <c r="W16" s="72">
        <v>238.5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20200</v>
      </c>
      <c r="AG16" s="72">
        <v>0</v>
      </c>
      <c r="AH16" s="72">
        <v>0</v>
      </c>
      <c r="AI16" s="72">
        <v>0</v>
      </c>
      <c r="AJ16" s="72">
        <v>20200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10500</v>
      </c>
      <c r="BK16" s="72">
        <v>4175.634</v>
      </c>
      <c r="BL16" s="72">
        <v>106805.96</v>
      </c>
      <c r="BM16" s="72">
        <v>76629.267000000007</v>
      </c>
      <c r="BN16" s="72">
        <v>1300</v>
      </c>
      <c r="BO16" s="72">
        <v>732.62</v>
      </c>
      <c r="BP16" s="72">
        <v>8930.7929999999997</v>
      </c>
      <c r="BQ16" s="72">
        <v>3590</v>
      </c>
      <c r="BR16" s="72">
        <v>7200</v>
      </c>
      <c r="BS16" s="72">
        <v>3443.0140000000001</v>
      </c>
      <c r="BT16" s="72">
        <v>0</v>
      </c>
      <c r="BU16" s="72">
        <v>0</v>
      </c>
      <c r="BV16" s="72">
        <v>2000</v>
      </c>
      <c r="BW16" s="72">
        <v>0</v>
      </c>
      <c r="BX16" s="72">
        <v>78130.167000000001</v>
      </c>
      <c r="BY16" s="72">
        <v>62225.06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19745</v>
      </c>
      <c r="CG16" s="72">
        <v>10814.207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72">
        <v>0</v>
      </c>
      <c r="CS16" s="72">
        <v>0</v>
      </c>
      <c r="CT16" s="72">
        <v>0</v>
      </c>
      <c r="CU16" s="72">
        <v>0</v>
      </c>
      <c r="CV16" s="72">
        <v>0</v>
      </c>
      <c r="CW16" s="72">
        <v>0</v>
      </c>
      <c r="CX16" s="72">
        <v>4800</v>
      </c>
      <c r="CY16" s="72">
        <v>3644</v>
      </c>
      <c r="CZ16" s="72">
        <v>0</v>
      </c>
      <c r="DA16" s="72">
        <v>0</v>
      </c>
      <c r="DB16" s="72">
        <v>4800</v>
      </c>
      <c r="DC16" s="72">
        <v>3644</v>
      </c>
      <c r="DD16" s="72">
        <v>0</v>
      </c>
      <c r="DE16" s="72">
        <v>0</v>
      </c>
      <c r="DF16" s="72">
        <v>2000</v>
      </c>
      <c r="DG16" s="72">
        <v>900</v>
      </c>
      <c r="DH16" s="72">
        <v>0</v>
      </c>
      <c r="DI16" s="72">
        <v>0</v>
      </c>
      <c r="DJ16" s="72">
        <v>0</v>
      </c>
      <c r="DK16" s="72">
        <v>0</v>
      </c>
      <c r="DL16" s="72">
        <v>0</v>
      </c>
      <c r="DM16" s="72">
        <v>0</v>
      </c>
      <c r="DN16" s="72">
        <v>0</v>
      </c>
      <c r="DO16" s="72">
        <v>0</v>
      </c>
      <c r="DP16" s="72">
        <v>0</v>
      </c>
      <c r="DQ16" s="72">
        <v>0</v>
      </c>
    </row>
    <row r="17" spans="1:121" s="69" customFormat="1" ht="18" customHeight="1">
      <c r="B17" s="70">
        <v>8</v>
      </c>
      <c r="C17" s="71" t="s">
        <v>101</v>
      </c>
      <c r="D17" s="72">
        <f t="shared" si="2"/>
        <v>1025868.8208999999</v>
      </c>
      <c r="E17" s="72">
        <f t="shared" si="3"/>
        <v>628228.69799999997</v>
      </c>
      <c r="F17" s="72">
        <f t="shared" si="4"/>
        <v>708807.81689999986</v>
      </c>
      <c r="G17" s="72">
        <f t="shared" si="5"/>
        <v>451519.61219999997</v>
      </c>
      <c r="H17" s="72">
        <f t="shared" si="6"/>
        <v>317061.00400000002</v>
      </c>
      <c r="I17" s="72">
        <f t="shared" si="7"/>
        <v>176709.0858</v>
      </c>
      <c r="J17" s="72">
        <v>145447.916</v>
      </c>
      <c r="K17" s="72">
        <v>104748.4311</v>
      </c>
      <c r="L17" s="72">
        <v>15866.14</v>
      </c>
      <c r="M17" s="72">
        <v>5145.96</v>
      </c>
      <c r="N17" s="72">
        <v>130350</v>
      </c>
      <c r="O17" s="72">
        <v>94777.393599999996</v>
      </c>
      <c r="P17" s="72">
        <v>4550</v>
      </c>
      <c r="Q17" s="72">
        <v>4259.3999999999996</v>
      </c>
      <c r="R17" s="72">
        <v>7930</v>
      </c>
      <c r="S17" s="72">
        <v>5124.7455</v>
      </c>
      <c r="T17" s="72">
        <v>11316.14</v>
      </c>
      <c r="U17" s="72">
        <v>886.56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25493.38</v>
      </c>
      <c r="AE17" s="72">
        <v>20502.567999999999</v>
      </c>
      <c r="AF17" s="72">
        <v>-45941.019</v>
      </c>
      <c r="AG17" s="72">
        <v>-24554.27</v>
      </c>
      <c r="AH17" s="72">
        <v>300</v>
      </c>
      <c r="AI17" s="72">
        <v>53.591999999999999</v>
      </c>
      <c r="AJ17" s="72">
        <v>558.98099999999999</v>
      </c>
      <c r="AK17" s="72">
        <v>13.632999999999999</v>
      </c>
      <c r="AL17" s="72">
        <v>0</v>
      </c>
      <c r="AM17" s="72">
        <v>0</v>
      </c>
      <c r="AN17" s="72">
        <v>0</v>
      </c>
      <c r="AO17" s="72">
        <v>0</v>
      </c>
      <c r="AP17" s="72">
        <v>25193.38</v>
      </c>
      <c r="AQ17" s="72">
        <v>20448.975999999999</v>
      </c>
      <c r="AR17" s="72">
        <v>1500</v>
      </c>
      <c r="AS17" s="72">
        <v>1480</v>
      </c>
      <c r="AT17" s="72">
        <v>0</v>
      </c>
      <c r="AU17" s="72">
        <v>0</v>
      </c>
      <c r="AV17" s="72">
        <v>-48000</v>
      </c>
      <c r="AW17" s="72">
        <v>-26047.902999999998</v>
      </c>
      <c r="AX17" s="72">
        <v>130692.8199</v>
      </c>
      <c r="AY17" s="72">
        <v>90329.976999999999</v>
      </c>
      <c r="AZ17" s="72">
        <v>0</v>
      </c>
      <c r="BA17" s="72">
        <v>0</v>
      </c>
      <c r="BB17" s="72">
        <v>126945.5019</v>
      </c>
      <c r="BC17" s="72">
        <v>86889.307000000001</v>
      </c>
      <c r="BD17" s="72">
        <v>0</v>
      </c>
      <c r="BE17" s="72">
        <v>0</v>
      </c>
      <c r="BF17" s="72">
        <v>3747.3180000000002</v>
      </c>
      <c r="BG17" s="72">
        <v>3440.67</v>
      </c>
      <c r="BH17" s="72">
        <v>0</v>
      </c>
      <c r="BI17" s="72">
        <v>0</v>
      </c>
      <c r="BJ17" s="72">
        <v>73113.801000000007</v>
      </c>
      <c r="BK17" s="72">
        <v>55647.466099999998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31561.25</v>
      </c>
      <c r="CA17" s="72">
        <v>22380.4241</v>
      </c>
      <c r="CB17" s="72">
        <v>0</v>
      </c>
      <c r="CC17" s="72">
        <v>0</v>
      </c>
      <c r="CD17" s="72">
        <v>41552.550999999999</v>
      </c>
      <c r="CE17" s="72">
        <v>33267.042000000001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32500</v>
      </c>
      <c r="CM17" s="72">
        <v>24288.300999999999</v>
      </c>
      <c r="CN17" s="72">
        <v>121334.6</v>
      </c>
      <c r="CO17" s="72">
        <v>8698.93</v>
      </c>
      <c r="CP17" s="72">
        <v>27000</v>
      </c>
      <c r="CQ17" s="72">
        <v>18969.599999999999</v>
      </c>
      <c r="CR17" s="72">
        <v>0</v>
      </c>
      <c r="CS17" s="72">
        <v>0</v>
      </c>
      <c r="CT17" s="72">
        <v>27000</v>
      </c>
      <c r="CU17" s="72">
        <v>18969.599999999999</v>
      </c>
      <c r="CV17" s="72">
        <v>0</v>
      </c>
      <c r="CW17" s="72">
        <v>0</v>
      </c>
      <c r="CX17" s="72">
        <v>211758.3</v>
      </c>
      <c r="CY17" s="72">
        <v>148202.21</v>
      </c>
      <c r="CZ17" s="72">
        <v>225801.283</v>
      </c>
      <c r="DA17" s="72">
        <v>187418.46580000001</v>
      </c>
      <c r="DB17" s="72">
        <v>136408.29999999999</v>
      </c>
      <c r="DC17" s="72">
        <v>93942.5</v>
      </c>
      <c r="DD17" s="72">
        <v>225801.283</v>
      </c>
      <c r="DE17" s="72">
        <v>187418.46580000001</v>
      </c>
      <c r="DF17" s="72">
        <v>6214.5159999999996</v>
      </c>
      <c r="DG17" s="72">
        <v>3800.6590000000001</v>
      </c>
      <c r="DH17" s="72">
        <v>0</v>
      </c>
      <c r="DI17" s="72">
        <v>0</v>
      </c>
      <c r="DJ17" s="72">
        <v>83587.084000000003</v>
      </c>
      <c r="DK17" s="72">
        <v>4000</v>
      </c>
      <c r="DL17" s="72">
        <v>83587.084000000003</v>
      </c>
      <c r="DM17" s="72">
        <v>4000</v>
      </c>
      <c r="DN17" s="72">
        <v>0</v>
      </c>
      <c r="DO17" s="72">
        <v>0</v>
      </c>
      <c r="DP17" s="72">
        <v>0</v>
      </c>
      <c r="DQ17" s="72">
        <v>0</v>
      </c>
    </row>
    <row r="18" spans="1:121" ht="16.5" customHeight="1">
      <c r="A18" s="73"/>
      <c r="B18" s="70"/>
      <c r="C18" s="74" t="s">
        <v>102</v>
      </c>
      <c r="D18" s="72">
        <f t="shared" si="2"/>
        <v>13706983.590199998</v>
      </c>
      <c r="E18" s="72">
        <f t="shared" ref="E18:J18" si="8">SUM(E10:E17)</f>
        <v>6054929.2550999997</v>
      </c>
      <c r="F18" s="72">
        <f t="shared" si="8"/>
        <v>7553364.9499999993</v>
      </c>
      <c r="G18" s="72">
        <f t="shared" si="8"/>
        <v>4368889.0543</v>
      </c>
      <c r="H18" s="72">
        <f t="shared" si="8"/>
        <v>6666681.922199999</v>
      </c>
      <c r="I18" s="72">
        <f t="shared" si="8"/>
        <v>1990476.5007999998</v>
      </c>
      <c r="J18" s="72">
        <f t="shared" si="8"/>
        <v>1796572.4676999999</v>
      </c>
      <c r="K18" s="72">
        <f t="shared" ref="K18:BV18" si="9">SUM(K10:K17)</f>
        <v>1139447.9903000002</v>
      </c>
      <c r="L18" s="72">
        <f t="shared" si="9"/>
        <v>238116.99609999999</v>
      </c>
      <c r="M18" s="72">
        <f t="shared" si="9"/>
        <v>58748.038</v>
      </c>
      <c r="N18" s="72">
        <f t="shared" si="9"/>
        <v>1590035.0717</v>
      </c>
      <c r="O18" s="72">
        <f t="shared" si="9"/>
        <v>1024460.1469000001</v>
      </c>
      <c r="P18" s="72">
        <f t="shared" si="9"/>
        <v>41790.373999999996</v>
      </c>
      <c r="Q18" s="72">
        <f t="shared" si="9"/>
        <v>25422.531000000003</v>
      </c>
      <c r="R18" s="72">
        <f t="shared" si="9"/>
        <v>112409.68</v>
      </c>
      <c r="S18" s="72">
        <f t="shared" si="9"/>
        <v>61184.062799999992</v>
      </c>
      <c r="T18" s="72">
        <f t="shared" si="9"/>
        <v>45871.622100000001</v>
      </c>
      <c r="U18" s="72">
        <f t="shared" si="9"/>
        <v>6328.7610000000004</v>
      </c>
      <c r="V18" s="72">
        <f t="shared" si="9"/>
        <v>23734.2</v>
      </c>
      <c r="W18" s="72">
        <f t="shared" si="9"/>
        <v>4913.5397999999996</v>
      </c>
      <c r="X18" s="72">
        <f t="shared" si="9"/>
        <v>16200</v>
      </c>
      <c r="Y18" s="72">
        <f t="shared" si="9"/>
        <v>4519.7759999999998</v>
      </c>
      <c r="Z18" s="72">
        <f t="shared" si="9"/>
        <v>0</v>
      </c>
      <c r="AA18" s="72">
        <f t="shared" si="9"/>
        <v>0</v>
      </c>
      <c r="AB18" s="72">
        <f t="shared" si="9"/>
        <v>0</v>
      </c>
      <c r="AC18" s="72">
        <f t="shared" si="9"/>
        <v>0</v>
      </c>
      <c r="AD18" s="72">
        <f t="shared" si="9"/>
        <v>191017.58000000002</v>
      </c>
      <c r="AE18" s="72">
        <f t="shared" si="9"/>
        <v>93793.032000000007</v>
      </c>
      <c r="AF18" s="72">
        <f t="shared" si="9"/>
        <v>2981592.7930000005</v>
      </c>
      <c r="AG18" s="72">
        <f t="shared" si="9"/>
        <v>816703.7575999999</v>
      </c>
      <c r="AH18" s="72">
        <f t="shared" si="9"/>
        <v>83570</v>
      </c>
      <c r="AI18" s="72">
        <f t="shared" si="9"/>
        <v>41186.379000000001</v>
      </c>
      <c r="AJ18" s="72">
        <f t="shared" si="9"/>
        <v>24074.080999999998</v>
      </c>
      <c r="AK18" s="72">
        <f t="shared" si="9"/>
        <v>3327.6987999999997</v>
      </c>
      <c r="AL18" s="72">
        <f t="shared" si="9"/>
        <v>0</v>
      </c>
      <c r="AM18" s="72">
        <f t="shared" si="9"/>
        <v>0</v>
      </c>
      <c r="AN18" s="72">
        <f t="shared" si="9"/>
        <v>0</v>
      </c>
      <c r="AO18" s="72">
        <f t="shared" si="9"/>
        <v>0</v>
      </c>
      <c r="AP18" s="72">
        <f t="shared" si="9"/>
        <v>107447.58</v>
      </c>
      <c r="AQ18" s="72">
        <f t="shared" si="9"/>
        <v>52606.652999999991</v>
      </c>
      <c r="AR18" s="72">
        <f t="shared" si="9"/>
        <v>3072578.227</v>
      </c>
      <c r="AS18" s="72">
        <f t="shared" si="9"/>
        <v>938869.49279999989</v>
      </c>
      <c r="AT18" s="72">
        <f t="shared" si="9"/>
        <v>0</v>
      </c>
      <c r="AU18" s="72">
        <f t="shared" si="9"/>
        <v>0</v>
      </c>
      <c r="AV18" s="72">
        <f t="shared" si="9"/>
        <v>-115059.515</v>
      </c>
      <c r="AW18" s="72">
        <f t="shared" si="9"/>
        <v>-125493.43400000001</v>
      </c>
      <c r="AX18" s="72">
        <f t="shared" si="9"/>
        <v>1066931.9479</v>
      </c>
      <c r="AY18" s="72">
        <f t="shared" si="9"/>
        <v>665100.38469999994</v>
      </c>
      <c r="AZ18" s="72">
        <f t="shared" si="9"/>
        <v>240141.66899999999</v>
      </c>
      <c r="BA18" s="72">
        <f t="shared" si="9"/>
        <v>134202.769</v>
      </c>
      <c r="BB18" s="72">
        <f t="shared" si="9"/>
        <v>926915.68190000008</v>
      </c>
      <c r="BC18" s="72">
        <f t="shared" si="9"/>
        <v>578718.49369999999</v>
      </c>
      <c r="BD18" s="72">
        <f t="shared" si="9"/>
        <v>47200</v>
      </c>
      <c r="BE18" s="72">
        <f t="shared" si="9"/>
        <v>46600</v>
      </c>
      <c r="BF18" s="72">
        <f t="shared" si="9"/>
        <v>135815.818</v>
      </c>
      <c r="BG18" s="72">
        <f t="shared" si="9"/>
        <v>85626.540999999997</v>
      </c>
      <c r="BH18" s="72">
        <f t="shared" si="9"/>
        <v>154820.769</v>
      </c>
      <c r="BI18" s="72">
        <f t="shared" si="9"/>
        <v>86504.769</v>
      </c>
      <c r="BJ18" s="72">
        <f t="shared" si="9"/>
        <v>359041.80700000003</v>
      </c>
      <c r="BK18" s="72">
        <f t="shared" si="9"/>
        <v>199456.33439999999</v>
      </c>
      <c r="BL18" s="72">
        <f t="shared" si="9"/>
        <v>1988224.7328999999</v>
      </c>
      <c r="BM18" s="72">
        <f t="shared" si="9"/>
        <v>457650.14999999997</v>
      </c>
      <c r="BN18" s="72">
        <f t="shared" si="9"/>
        <v>31800</v>
      </c>
      <c r="BO18" s="72">
        <f t="shared" si="9"/>
        <v>14441.820000000002</v>
      </c>
      <c r="BP18" s="72">
        <f t="shared" si="9"/>
        <v>729616.07409999997</v>
      </c>
      <c r="BQ18" s="72">
        <f t="shared" si="9"/>
        <v>109672.212</v>
      </c>
      <c r="BR18" s="72">
        <f t="shared" si="9"/>
        <v>7200</v>
      </c>
      <c r="BS18" s="72">
        <f t="shared" si="9"/>
        <v>3443.0140000000001</v>
      </c>
      <c r="BT18" s="72">
        <f t="shared" si="9"/>
        <v>0</v>
      </c>
      <c r="BU18" s="72">
        <f t="shared" si="9"/>
        <v>0</v>
      </c>
      <c r="BV18" s="72">
        <f t="shared" si="9"/>
        <v>58700</v>
      </c>
      <c r="BW18" s="72">
        <f t="shared" ref="BW18:DQ18" si="10">SUM(BW10:BW17)</f>
        <v>18975.2945</v>
      </c>
      <c r="BX18" s="72">
        <f t="shared" si="10"/>
        <v>827554.36499999999</v>
      </c>
      <c r="BY18" s="72">
        <f t="shared" si="10"/>
        <v>223849.31900000002</v>
      </c>
      <c r="BZ18" s="72">
        <f t="shared" si="10"/>
        <v>201672.25599999999</v>
      </c>
      <c r="CA18" s="72">
        <f t="shared" si="10"/>
        <v>121498.2499</v>
      </c>
      <c r="CB18" s="72">
        <f t="shared" si="10"/>
        <v>1750</v>
      </c>
      <c r="CC18" s="72">
        <f t="shared" si="10"/>
        <v>585</v>
      </c>
      <c r="CD18" s="72">
        <f t="shared" si="10"/>
        <v>59669.550999999999</v>
      </c>
      <c r="CE18" s="72">
        <f t="shared" si="10"/>
        <v>41097.956000000006</v>
      </c>
      <c r="CF18" s="72">
        <f t="shared" si="10"/>
        <v>429304.29379999998</v>
      </c>
      <c r="CG18" s="72">
        <f t="shared" si="10"/>
        <v>123543.61900000001</v>
      </c>
      <c r="CH18" s="72">
        <f t="shared" si="10"/>
        <v>3000</v>
      </c>
      <c r="CI18" s="72">
        <f t="shared" si="10"/>
        <v>3000</v>
      </c>
      <c r="CJ18" s="72">
        <f t="shared" si="10"/>
        <v>8290</v>
      </c>
      <c r="CK18" s="72">
        <f t="shared" si="10"/>
        <v>445</v>
      </c>
      <c r="CL18" s="72">
        <f t="shared" si="10"/>
        <v>553211</v>
      </c>
      <c r="CM18" s="72">
        <f t="shared" si="10"/>
        <v>343094.60839999997</v>
      </c>
      <c r="CN18" s="72">
        <f t="shared" si="10"/>
        <v>476260.43000000005</v>
      </c>
      <c r="CO18" s="72">
        <f t="shared" si="10"/>
        <v>126135.747</v>
      </c>
      <c r="CP18" s="72">
        <f t="shared" si="10"/>
        <v>502821</v>
      </c>
      <c r="CQ18" s="72">
        <f t="shared" si="10"/>
        <v>322087.5025</v>
      </c>
      <c r="CR18" s="72">
        <f t="shared" si="10"/>
        <v>343368.83</v>
      </c>
      <c r="CS18" s="72">
        <f t="shared" si="10"/>
        <v>115914.817</v>
      </c>
      <c r="CT18" s="72">
        <f t="shared" si="10"/>
        <v>277278.8</v>
      </c>
      <c r="CU18" s="72">
        <f t="shared" si="10"/>
        <v>185845.43700000001</v>
      </c>
      <c r="CV18" s="72">
        <f t="shared" si="10"/>
        <v>46280</v>
      </c>
      <c r="CW18" s="72">
        <f t="shared" si="10"/>
        <v>0</v>
      </c>
      <c r="CX18" s="72">
        <f t="shared" si="10"/>
        <v>2412325.1319999998</v>
      </c>
      <c r="CY18" s="72">
        <f t="shared" si="10"/>
        <v>1522296.4507000002</v>
      </c>
      <c r="CZ18" s="72">
        <f t="shared" si="10"/>
        <v>717855.3012000001</v>
      </c>
      <c r="DA18" s="72">
        <f t="shared" si="10"/>
        <v>392071.26320000004</v>
      </c>
      <c r="DB18" s="72">
        <f t="shared" si="10"/>
        <v>1528914.1569999999</v>
      </c>
      <c r="DC18" s="72">
        <f t="shared" si="10"/>
        <v>980712.22169999999</v>
      </c>
      <c r="DD18" s="72">
        <f t="shared" si="10"/>
        <v>529129.3012000001</v>
      </c>
      <c r="DE18" s="72">
        <f t="shared" si="10"/>
        <v>384209.66320000001</v>
      </c>
      <c r="DF18" s="72">
        <f t="shared" si="10"/>
        <v>119246.736</v>
      </c>
      <c r="DG18" s="72">
        <f t="shared" si="10"/>
        <v>80969.854000000007</v>
      </c>
      <c r="DH18" s="72">
        <f t="shared" si="10"/>
        <v>0</v>
      </c>
      <c r="DI18" s="72">
        <f t="shared" si="10"/>
        <v>0</v>
      </c>
      <c r="DJ18" s="72">
        <f t="shared" si="10"/>
        <v>515220.79740000004</v>
      </c>
      <c r="DK18" s="72">
        <f t="shared" si="10"/>
        <v>12380.560000000001</v>
      </c>
      <c r="DL18" s="72">
        <f t="shared" si="10"/>
        <v>1028284.0793999999</v>
      </c>
      <c r="DM18" s="72">
        <f t="shared" si="10"/>
        <v>316816.86</v>
      </c>
      <c r="DN18" s="72">
        <f t="shared" si="10"/>
        <v>0</v>
      </c>
      <c r="DO18" s="72">
        <f t="shared" si="10"/>
        <v>0</v>
      </c>
      <c r="DP18" s="72">
        <f t="shared" si="10"/>
        <v>513063.28200000001</v>
      </c>
      <c r="DQ18" s="72">
        <f t="shared" si="10"/>
        <v>304436.3</v>
      </c>
    </row>
    <row r="19" spans="1:121"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</row>
    <row r="20" spans="1:121"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</row>
    <row r="21" spans="1:121"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</row>
    <row r="22" spans="1:121"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</row>
    <row r="23" spans="1:121"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</row>
    <row r="24" spans="1:121"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</row>
    <row r="25" spans="1:121"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</row>
    <row r="26" spans="1:121"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</row>
    <row r="27" spans="1:121"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</row>
    <row r="28" spans="1:121"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</row>
    <row r="29" spans="1:121"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</row>
    <row r="30" spans="1:121"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</row>
    <row r="31" spans="1:121"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</row>
    <row r="32" spans="1:121"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</row>
    <row r="33" spans="4:121"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</row>
    <row r="34" spans="4:121"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</row>
    <row r="35" spans="4:121"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</row>
    <row r="36" spans="4:121"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</row>
    <row r="37" spans="4:121"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</row>
    <row r="38" spans="4:121"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</row>
    <row r="39" spans="4:121"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</row>
    <row r="40" spans="4:121"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</row>
    <row r="41" spans="4:121"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</row>
    <row r="42" spans="4:121"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</row>
    <row r="43" spans="4:121"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</row>
    <row r="44" spans="4:121"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</row>
    <row r="45" spans="4:121"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</row>
    <row r="46" spans="4:121"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</row>
    <row r="47" spans="4:121"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</row>
    <row r="48" spans="4:121"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</row>
    <row r="49" spans="4:121"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</row>
    <row r="50" spans="4:121"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</row>
    <row r="51" spans="4:121"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</row>
    <row r="52" spans="4:121"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</row>
    <row r="53" spans="4:121"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</row>
    <row r="54" spans="4:121"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</row>
    <row r="55" spans="4:121"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</row>
    <row r="56" spans="4:121"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</row>
    <row r="57" spans="4:121"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</row>
    <row r="58" spans="4:121"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</row>
    <row r="59" spans="4:121"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</row>
    <row r="60" spans="4:121"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</row>
    <row r="61" spans="4:121"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</row>
    <row r="62" spans="4:121"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</row>
    <row r="63" spans="4:121"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</row>
    <row r="64" spans="4:121"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</row>
    <row r="65" spans="4:121"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</row>
    <row r="66" spans="4:121"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</row>
    <row r="67" spans="4:121"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</row>
    <row r="68" spans="4:121"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</row>
    <row r="69" spans="4:121"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</row>
    <row r="70" spans="4:121"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</row>
    <row r="71" spans="4:121"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</row>
    <row r="72" spans="4:121"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</row>
    <row r="73" spans="4:121"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</row>
    <row r="74" spans="4:121"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</row>
    <row r="75" spans="4:121"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</row>
    <row r="76" spans="4:121"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</row>
    <row r="77" spans="4:121"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</row>
    <row r="78" spans="4:121"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</row>
    <row r="79" spans="4:121"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</row>
    <row r="80" spans="4:121"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</row>
    <row r="81" spans="4:121"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</row>
    <row r="82" spans="4:121"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</row>
    <row r="83" spans="4:121"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</row>
    <row r="84" spans="4:121"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</row>
    <row r="85" spans="4:121"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</row>
    <row r="86" spans="4:121"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</row>
    <row r="87" spans="4:121"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</row>
    <row r="88" spans="4:121"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</row>
    <row r="89" spans="4:121"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</row>
    <row r="90" spans="4:121"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</row>
    <row r="91" spans="4:121"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</row>
    <row r="92" spans="4:121"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</row>
  </sheetData>
  <protectedRanges>
    <protectedRange sqref="C10:C18" name="Range3"/>
    <protectedRange sqref="J10:DI17 J18:DQ18" name="Range1_2"/>
    <protectedRange sqref="DL10:DQ17" name="Range2_1"/>
  </protectedRanges>
  <mergeCells count="97">
    <mergeCell ref="B4:B8"/>
    <mergeCell ref="C4:C8"/>
    <mergeCell ref="D4:I6"/>
    <mergeCell ref="J4:DQ4"/>
    <mergeCell ref="J5:M6"/>
    <mergeCell ref="N5:U5"/>
    <mergeCell ref="V5:Y6"/>
    <mergeCell ref="BF6:BI6"/>
    <mergeCell ref="BN6:BQ6"/>
    <mergeCell ref="BR6:BU6"/>
    <mergeCell ref="C1:L1"/>
    <mergeCell ref="C2:L2"/>
    <mergeCell ref="AB3:AC3"/>
    <mergeCell ref="DF5:DI6"/>
    <mergeCell ref="DJ5:DO6"/>
    <mergeCell ref="DP5:DQ6"/>
    <mergeCell ref="Z5:AC6"/>
    <mergeCell ref="AD5:AG6"/>
    <mergeCell ref="AH5:AI5"/>
    <mergeCell ref="AX5:BA6"/>
    <mergeCell ref="BJ5:BM6"/>
    <mergeCell ref="CB5:CG5"/>
    <mergeCell ref="BB6:BE6"/>
    <mergeCell ref="N6:Q6"/>
    <mergeCell ref="R6:U6"/>
    <mergeCell ref="AH6:AK6"/>
    <mergeCell ref="AL6:AO6"/>
    <mergeCell ref="AP6:AS6"/>
    <mergeCell ref="AT6:AW6"/>
    <mergeCell ref="BV6:BY6"/>
    <mergeCell ref="BZ6:CC6"/>
    <mergeCell ref="CD6:CG6"/>
    <mergeCell ref="CP6:CS6"/>
    <mergeCell ref="CT6:CW6"/>
    <mergeCell ref="DB6:DE6"/>
    <mergeCell ref="CH5:CK6"/>
    <mergeCell ref="CL5:CO6"/>
    <mergeCell ref="CX5:DA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CH7:CI7"/>
    <mergeCell ref="DF7:DG7"/>
    <mergeCell ref="CJ7:CK7"/>
    <mergeCell ref="CL7:CM7"/>
    <mergeCell ref="CN7:CO7"/>
    <mergeCell ref="CP7:CQ7"/>
    <mergeCell ref="CR7:CS7"/>
    <mergeCell ref="CT7:CU7"/>
    <mergeCell ref="DH7:DI7"/>
    <mergeCell ref="DJ7:DK7"/>
    <mergeCell ref="DL7:DM7"/>
    <mergeCell ref="DN7:DO7"/>
    <mergeCell ref="DP7:DQ7"/>
    <mergeCell ref="CV7:CW7"/>
    <mergeCell ref="CX7:CY7"/>
    <mergeCell ref="CZ7:DA7"/>
    <mergeCell ref="DB7:DC7"/>
    <mergeCell ref="DD7:D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Caxser tntesagitakan</vt:lpstr>
      <vt:lpstr>Caxs g.d.</vt:lpstr>
      <vt:lpstr>caxser gotcarnakan</vt:lpstr>
      <vt:lpstr>'Caxs g.d.'!Print_Titles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Administrator</cp:lastModifiedBy>
  <cp:lastPrinted>2019-01-17T13:13:53Z</cp:lastPrinted>
  <dcterms:created xsi:type="dcterms:W3CDTF">2002-03-15T09:46:46Z</dcterms:created>
  <dcterms:modified xsi:type="dcterms:W3CDTF">2021-10-07T09:02:10Z</dcterms:modified>
</cp:coreProperties>
</file>