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526"/>
  </bookViews>
  <sheets>
    <sheet name="Caxs_tntesag" sheetId="10" r:id="rId1"/>
    <sheet name="Caxser" sheetId="7" state="hidden" r:id="rId2"/>
  </sheets>
  <definedNames>
    <definedName name="_xlnm.Print_Titles" localSheetId="1">Caxser!$A:$A,Caxser!$4:$10</definedName>
  </definedNames>
  <calcPr calcId="152511"/>
</workbook>
</file>

<file path=xl/calcChain.xml><?xml version="1.0" encoding="utf-8"?>
<calcChain xmlns="http://schemas.openxmlformats.org/spreadsheetml/2006/main">
  <c r="AR19" i="10" l="1"/>
  <c r="AQ19" i="10"/>
  <c r="H19" i="10"/>
  <c r="G19" i="10"/>
  <c r="F19" i="10"/>
  <c r="E19" i="10"/>
  <c r="D19" i="10"/>
  <c r="C19" i="10"/>
  <c r="AR15" i="10"/>
  <c r="AQ15" i="10"/>
  <c r="H15" i="10"/>
  <c r="G15" i="10"/>
  <c r="F15" i="10"/>
  <c r="E15" i="10"/>
  <c r="D15" i="10"/>
  <c r="C15" i="10"/>
  <c r="AR14" i="10"/>
  <c r="AQ14" i="10"/>
  <c r="H14" i="10"/>
  <c r="G14" i="10"/>
  <c r="F14" i="10"/>
  <c r="E14" i="10"/>
  <c r="D14" i="10"/>
  <c r="C14" i="10"/>
  <c r="AR17" i="10"/>
  <c r="AQ17" i="10"/>
  <c r="H17" i="10"/>
  <c r="G17" i="10"/>
  <c r="F17" i="10"/>
  <c r="E17" i="10"/>
  <c r="D17" i="10"/>
  <c r="C17" i="10"/>
  <c r="AR12" i="10"/>
  <c r="AQ12" i="10"/>
  <c r="H12" i="10"/>
  <c r="G12" i="10"/>
  <c r="F12" i="10"/>
  <c r="E12" i="10"/>
  <c r="D12" i="10"/>
  <c r="C12" i="10"/>
  <c r="AR16" i="10"/>
  <c r="AQ16" i="10"/>
  <c r="H16" i="10"/>
  <c r="G16" i="10"/>
  <c r="F16" i="10"/>
  <c r="E16" i="10"/>
  <c r="D16" i="10"/>
  <c r="C16" i="10"/>
  <c r="AR18" i="10"/>
  <c r="AQ18" i="10"/>
  <c r="H18" i="10"/>
  <c r="G18" i="10"/>
  <c r="F18" i="10"/>
  <c r="E18" i="10"/>
  <c r="D18" i="10"/>
  <c r="C18" i="10"/>
  <c r="AR13" i="10"/>
  <c r="AQ13" i="10"/>
  <c r="H13" i="10"/>
  <c r="G13" i="10"/>
  <c r="F13" i="10"/>
  <c r="E13" i="10"/>
  <c r="D13" i="10"/>
  <c r="C13" i="10"/>
  <c r="AR11" i="10"/>
  <c r="AQ11" i="10"/>
  <c r="H11" i="10"/>
  <c r="G11" i="10"/>
  <c r="F11" i="10"/>
  <c r="E11" i="10"/>
  <c r="D11" i="10"/>
  <c r="C11" i="10"/>
  <c r="AX12" i="7"/>
  <c r="AX13" i="7"/>
  <c r="AX14" i="7"/>
  <c r="AX15" i="7"/>
  <c r="AX16" i="7"/>
  <c r="AX17" i="7"/>
  <c r="AX18" i="7"/>
  <c r="AX19" i="7"/>
  <c r="AX20" i="7"/>
  <c r="AX21" i="7"/>
  <c r="AX11" i="7"/>
  <c r="AX22" i="7"/>
  <c r="AW12" i="7"/>
  <c r="AW13" i="7"/>
  <c r="AW14" i="7"/>
  <c r="C14" i="7"/>
  <c r="AW15" i="7"/>
  <c r="AW16" i="7"/>
  <c r="AW17" i="7"/>
  <c r="AW18" i="7"/>
  <c r="AW19" i="7"/>
  <c r="AW20" i="7"/>
  <c r="AW21" i="7"/>
  <c r="AW11" i="7"/>
  <c r="AW22" i="7" s="1"/>
  <c r="AJ12" i="7"/>
  <c r="D12" i="7" s="1"/>
  <c r="AJ13" i="7"/>
  <c r="D13" i="7" s="1"/>
  <c r="AJ14" i="7"/>
  <c r="D14" i="7" s="1"/>
  <c r="AJ15" i="7"/>
  <c r="D15" i="7" s="1"/>
  <c r="AJ16" i="7"/>
  <c r="D16" i="7" s="1"/>
  <c r="AJ17" i="7"/>
  <c r="D17" i="7" s="1"/>
  <c r="AJ18" i="7"/>
  <c r="D18" i="7" s="1"/>
  <c r="AJ19" i="7"/>
  <c r="D19" i="7" s="1"/>
  <c r="AJ20" i="7"/>
  <c r="D20" i="7" s="1"/>
  <c r="AJ21" i="7"/>
  <c r="D21" i="7" s="1"/>
  <c r="AJ11" i="7"/>
  <c r="D11" i="7" s="1"/>
  <c r="AI12" i="7"/>
  <c r="C12" i="7" s="1"/>
  <c r="AI13" i="7"/>
  <c r="C13" i="7"/>
  <c r="AI14" i="7"/>
  <c r="AI15" i="7"/>
  <c r="C15" i="7" s="1"/>
  <c r="AI16" i="7"/>
  <c r="AI17" i="7"/>
  <c r="C17" i="7" s="1"/>
  <c r="AI18" i="7"/>
  <c r="AI19" i="7"/>
  <c r="C19" i="7" s="1"/>
  <c r="AI20" i="7"/>
  <c r="AI21" i="7"/>
  <c r="C21" i="7" s="1"/>
  <c r="AI11" i="7"/>
  <c r="E22" i="7"/>
  <c r="F22" i="7"/>
  <c r="G22" i="7"/>
  <c r="H22" i="7"/>
  <c r="I22" i="7"/>
  <c r="J22" i="7"/>
  <c r="W22" i="7"/>
  <c r="X22" i="7"/>
  <c r="Y22" i="7"/>
  <c r="Z22" i="7"/>
  <c r="AA22" i="7"/>
  <c r="AB22" i="7"/>
  <c r="AC22" i="7"/>
  <c r="AD22" i="7"/>
  <c r="AE22" i="7"/>
  <c r="AF22" i="7"/>
  <c r="AK22" i="7"/>
  <c r="AL22" i="7"/>
  <c r="AO22" i="7"/>
  <c r="AP22" i="7"/>
  <c r="AQ22" i="7"/>
  <c r="AR22" i="7"/>
  <c r="AS22" i="7"/>
  <c r="AT22" i="7"/>
  <c r="AU22" i="7"/>
  <c r="AV22" i="7"/>
  <c r="AJ22" i="7"/>
  <c r="D22" i="7"/>
  <c r="C11" i="7" l="1"/>
  <c r="AI22" i="7"/>
  <c r="C20" i="7"/>
  <c r="C18" i="7"/>
  <c r="C16" i="7"/>
  <c r="C22" i="7" l="1"/>
</calcChain>
</file>

<file path=xl/sharedStrings.xml><?xml version="1.0" encoding="utf-8"?>
<sst xmlns="http://schemas.openxmlformats.org/spreadsheetml/2006/main" count="209" uniqueCount="97">
  <si>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</si>
  <si>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</si>
  <si>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</si>
  <si>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</si>
  <si>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</si>
  <si>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</si>
  <si>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</si>
  <si>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</si>
  <si>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</si>
  <si>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</si>
  <si>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</si>
  <si>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</si>
  <si>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</si>
  <si>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</si>
  <si>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</si>
  <si>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</si>
  <si>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</si>
  <si>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</si>
  <si>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</si>
  <si>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</si>
  <si>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</si>
  <si>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</si>
  <si>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</si>
  <si>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</si>
  <si>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</si>
  <si>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</si>
  <si>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</si>
  <si>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</si>
  <si>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</si>
  <si>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</si>
  <si>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</si>
  <si>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</si>
  <si>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</si>
  <si>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</si>
  <si>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/>
        <sz val="9"/>
        <rFont val="Arial Armenian"/>
        <family val="2"/>
      </rPr>
      <t>áÕ 4131)</t>
    </r>
  </si>
  <si>
    <r>
      <rPr>
        <b/>
        <u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</si>
  <si>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</si>
  <si>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</si>
  <si>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</si>
  <si>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</si>
  <si>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</si>
  <si>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 xml:space="preserve">որից` </t>
  </si>
  <si>
    <t xml:space="preserve"> վարչական մաս</t>
  </si>
  <si>
    <t>ֆոնդային մաս</t>
  </si>
  <si>
    <t>փաստ</t>
  </si>
  <si>
    <t>տարեկան ճշտված պլան</t>
  </si>
  <si>
    <t>Հ/Հ</t>
  </si>
  <si>
    <t>Անվանումը</t>
  </si>
  <si>
    <t>209001 Î³å³Ý ù.</t>
  </si>
  <si>
    <t>209003 ¶áñÇë ù.</t>
  </si>
  <si>
    <t>209005 Ø»ÕñÇ ù.</t>
  </si>
  <si>
    <t>209006 êÇëÇ³Ý ù.</t>
  </si>
  <si>
    <t>209007 ø³ç³ñ³Ý ù.</t>
  </si>
  <si>
    <t>209028 ¶áñ³Ûù</t>
  </si>
  <si>
    <t>209097 î³Ã¨</t>
  </si>
  <si>
    <t>209101 î»Õ</t>
  </si>
  <si>
    <t xml:space="preserve">  ÀÜ¸²ØºÜÀ</t>
  </si>
  <si>
    <t xml:space="preserve">   ՀԱՇՎԵՏՎՈՒԹՅՈՒՆ     </t>
  </si>
  <si>
    <t>DATA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</si>
  <si>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</si>
  <si>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</si>
  <si>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</si>
  <si>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</si>
  <si>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</si>
  <si>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</si>
  <si>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</si>
  <si>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</si>
  <si>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</si>
  <si>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</si>
  <si>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</si>
  <si>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</si>
  <si>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</si>
  <si>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</si>
  <si>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</si>
  <si>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</si>
  <si>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</si>
  <si>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</si>
  <si>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</si>
  <si>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</si>
  <si>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</si>
  <si>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</si>
  <si>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</si>
  <si>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</si>
  <si>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</si>
  <si>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</si>
  <si>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</si>
  <si>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</si>
  <si>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</si>
  <si>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</si>
  <si>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</si>
  <si>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</si>
  <si>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</si>
  <si>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</si>
  <si>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</si>
  <si>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</si>
  <si>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</si>
  <si>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 xml:space="preserve"> ՀՀ  ՍՅՈՒՆԻՔԻ ՄԱՐԶԻ   ՀԱՄԱՅՆՔՆԵՐԻ   ԲՅՈՒՋԵՆԵՐԻ  ծԱԽՍԵՐԻ  ՎԵՐԱԲԵՐՅԱԼ 
(Բյուջետային  ծախսերը ըստ տնտեսագիտական դասակարգման) 2021թ. տարի (հազար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</si>
</sst>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u/>
      <sz val="10"/>
      <name val="GHEA Grapalat"/>
      <family val="3"/>
    </font>
    <font>
      <b/>
      <sz val="1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</xf>
    <xf numFmtId="14" fontId="11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4" fontId="13" fillId="9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 wrapText="1"/>
    </xf>
    <xf numFmtId="0" fontId="12" fillId="0" borderId="0" xfId="0" applyFont="1" applyAlignment="1" applyProtection="1">
      <alignment horizontal="right"/>
      <protection locked="0"/>
    </xf>
    <xf numFmtId="165" fontId="4" fillId="0" borderId="1" xfId="0" applyNumberFormat="1" applyFont="1" applyBorder="1" applyProtection="1">
      <protection locked="0"/>
    </xf>
    <xf numFmtId="165" fontId="4" fillId="3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7" xfId="0" applyFont="1" applyFill="1" applyBorder="1" applyAlignment="1" applyProtection="1">
      <alignment horizontal="center" vertical="center" wrapText="1"/>
    </xf>
    <xf numFmtId="4" fontId="13" fillId="0" borderId="10" xfId="0" applyNumberFormat="1" applyFont="1" applyBorder="1" applyAlignment="1" applyProtection="1">
      <alignment horizontal="center" vertical="center" wrapText="1"/>
    </xf>
    <xf numFmtId="4" fontId="13" fillId="0" borderId="11" xfId="0" applyNumberFormat="1" applyFont="1" applyBorder="1" applyAlignment="1" applyProtection="1">
      <alignment horizontal="center" vertical="center" wrapText="1"/>
    </xf>
    <xf numFmtId="4" fontId="13" fillId="0" borderId="2" xfId="0" applyNumberFormat="1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horizontal="center" vertical="center" wrapText="1"/>
    </xf>
    <xf numFmtId="0" fontId="12" fillId="7" borderId="1" xfId="0" applyNumberFormat="1" applyFont="1" applyFill="1" applyBorder="1" applyAlignment="1" applyProtection="1">
      <alignment horizontal="center" vertical="center" wrapText="1"/>
    </xf>
    <xf numFmtId="0" fontId="12" fillId="10" borderId="1" xfId="0" applyNumberFormat="1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12" fillId="7" borderId="6" xfId="0" applyNumberFormat="1" applyFont="1" applyFill="1" applyBorder="1" applyAlignment="1" applyProtection="1">
      <alignment horizontal="center" vertical="center" wrapText="1"/>
    </xf>
    <xf numFmtId="0" fontId="12" fillId="7" borderId="7" xfId="0" applyNumberFormat="1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4" fontId="15" fillId="7" borderId="3" xfId="0" applyNumberFormat="1" applyFont="1" applyFill="1" applyBorder="1" applyAlignment="1" applyProtection="1">
      <alignment horizontal="center" vertical="center" wrapText="1"/>
    </xf>
    <xf numFmtId="4" fontId="13" fillId="6" borderId="6" xfId="0" applyNumberFormat="1" applyFont="1" applyFill="1" applyBorder="1" applyAlignment="1" applyProtection="1">
      <alignment horizontal="center" vertical="center" wrapText="1"/>
    </xf>
    <xf numFmtId="4" fontId="13" fillId="6" borderId="3" xfId="0" applyNumberFormat="1" applyFont="1" applyFill="1" applyBorder="1" applyAlignment="1" applyProtection="1">
      <alignment horizontal="center" vertical="center" wrapText="1"/>
    </xf>
    <xf numFmtId="4" fontId="13" fillId="6" borderId="7" xfId="0" applyNumberFormat="1" applyFont="1" applyFill="1" applyBorder="1" applyAlignment="1" applyProtection="1">
      <alignment horizontal="center" vertical="center" wrapText="1"/>
    </xf>
    <xf numFmtId="4" fontId="13" fillId="11" borderId="6" xfId="0" applyNumberFormat="1" applyFont="1" applyFill="1" applyBorder="1" applyAlignment="1" applyProtection="1">
      <alignment horizontal="center" vertical="center" wrapText="1"/>
    </xf>
    <xf numFmtId="4" fontId="13" fillId="11" borderId="3" xfId="0" applyNumberFormat="1" applyFont="1" applyFill="1" applyBorder="1" applyAlignment="1" applyProtection="1">
      <alignment horizontal="center" vertical="center" wrapText="1"/>
    </xf>
    <xf numFmtId="4" fontId="13" fillId="0" borderId="6" xfId="0" applyNumberFormat="1" applyFont="1" applyBorder="1" applyAlignment="1" applyProtection="1">
      <alignment horizontal="center" vertical="center" wrapText="1"/>
    </xf>
    <xf numFmtId="4" fontId="13" fillId="0" borderId="3" xfId="0" applyNumberFormat="1" applyFont="1" applyBorder="1" applyAlignment="1" applyProtection="1">
      <alignment horizontal="center" vertical="center" wrapText="1"/>
    </xf>
    <xf numFmtId="4" fontId="13" fillId="0" borderId="7" xfId="0" applyNumberFormat="1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2" fillId="7" borderId="10" xfId="0" applyNumberFormat="1" applyFont="1" applyFill="1" applyBorder="1" applyAlignment="1" applyProtection="1">
      <alignment horizontal="center" vertical="center" wrapText="1"/>
    </xf>
    <xf numFmtId="0" fontId="12" fillId="7" borderId="8" xfId="0" applyNumberFormat="1" applyFont="1" applyFill="1" applyBorder="1" applyAlignment="1" applyProtection="1">
      <alignment horizontal="center" vertical="center" wrapText="1"/>
    </xf>
    <xf numFmtId="0" fontId="12" fillId="7" borderId="11" xfId="0" applyNumberFormat="1" applyFont="1" applyFill="1" applyBorder="1" applyAlignment="1" applyProtection="1">
      <alignment horizontal="center" vertical="center" wrapText="1"/>
    </xf>
    <xf numFmtId="0" fontId="12" fillId="7" borderId="12" xfId="0" applyNumberFormat="1" applyFont="1" applyFill="1" applyBorder="1" applyAlignment="1" applyProtection="1">
      <alignment horizontal="center" vertical="center" wrapText="1"/>
    </xf>
    <xf numFmtId="0" fontId="12" fillId="7" borderId="0" xfId="0" applyNumberFormat="1" applyFont="1" applyFill="1" applyBorder="1" applyAlignment="1" applyProtection="1">
      <alignment horizontal="center" vertical="center" wrapText="1"/>
    </xf>
    <xf numFmtId="0" fontId="12" fillId="7" borderId="13" xfId="0" applyNumberFormat="1" applyFont="1" applyFill="1" applyBorder="1" applyAlignment="1" applyProtection="1">
      <alignment horizontal="center" vertical="center" wrapText="1"/>
    </xf>
    <xf numFmtId="4" fontId="15" fillId="6" borderId="6" xfId="0" applyNumberFormat="1" applyFont="1" applyFill="1" applyBorder="1" applyAlignment="1" applyProtection="1">
      <alignment horizontal="center" vertical="center" wrapText="1"/>
    </xf>
    <xf numFmtId="4" fontId="15" fillId="6" borderId="3" xfId="0" applyNumberFormat="1" applyFont="1" applyFill="1" applyBorder="1" applyAlignment="1" applyProtection="1">
      <alignment horizontal="center" vertical="center" wrapText="1"/>
    </xf>
    <xf numFmtId="4" fontId="15" fillId="6" borderId="7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4" fontId="5" fillId="5" borderId="6" xfId="0" applyNumberFormat="1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 applyProtection="1">
      <alignment horizontal="center" vertical="center" wrapText="1"/>
    </xf>
    <xf numFmtId="0" fontId="4" fillId="7" borderId="8" xfId="0" applyNumberFormat="1" applyFont="1" applyFill="1" applyBorder="1" applyAlignment="1" applyProtection="1">
      <alignment horizontal="center" vertical="center" wrapText="1"/>
    </xf>
    <xf numFmtId="0" fontId="4" fillId="7" borderId="12" xfId="0" applyNumberFormat="1" applyFont="1" applyFill="1" applyBorder="1" applyAlignment="1" applyProtection="1">
      <alignment horizontal="center" vertical="center" wrapText="1"/>
    </xf>
    <xf numFmtId="0" fontId="4" fillId="7" borderId="0" xfId="0" applyNumberFormat="1" applyFont="1" applyFill="1" applyBorder="1" applyAlignment="1" applyProtection="1">
      <alignment horizontal="center" vertical="center" wrapText="1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7" borderId="9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workbookViewId="0">
      <selection activeCell="A2" sqref="A2:L2"/>
    </sheetView>
  </sheetViews>
  <sheetFormatPr defaultRowHeight="17.25" x14ac:dyDescent="0.3"/>
  <cols>
    <col min="1" max="1" width="3.625" style="29" customWidth="1"/>
    <col min="2" max="2" width="16.75" style="29" customWidth="1"/>
    <col min="3" max="3" width="13.75" style="29" customWidth="1"/>
    <col min="4" max="4" width="12.125" style="29" customWidth="1"/>
    <col min="5" max="5" width="13.375" style="29" customWidth="1"/>
    <col min="6" max="8" width="12.125" style="29" customWidth="1"/>
    <col min="9" max="9" width="12.875" style="29" customWidth="1"/>
    <col min="10" max="10" width="10.875" style="29" customWidth="1"/>
    <col min="11" max="11" width="8.875" style="29" customWidth="1"/>
    <col min="12" max="12" width="10" style="29" customWidth="1"/>
    <col min="13" max="13" width="12.125" style="29" customWidth="1"/>
    <col min="14" max="14" width="16.375" style="29" customWidth="1"/>
    <col min="15" max="15" width="12.875" style="29" customWidth="1"/>
    <col min="16" max="20" width="11.625" style="29" customWidth="1"/>
    <col min="21" max="21" width="12.375" style="29" customWidth="1"/>
    <col min="22" max="22" width="13" style="29" customWidth="1"/>
    <col min="23" max="25" width="11.625" style="29" customWidth="1"/>
    <col min="26" max="26" width="13.125" style="29" customWidth="1"/>
    <col min="27" max="27" width="12.625" style="29" customWidth="1"/>
    <col min="28" max="30" width="11.625" style="29" customWidth="1"/>
    <col min="31" max="31" width="12.75" style="29" customWidth="1"/>
    <col min="32" max="32" width="13.125" style="29" customWidth="1"/>
    <col min="33" max="33" width="9.5" style="29" customWidth="1"/>
    <col min="34" max="34" width="10.375" style="29" customWidth="1"/>
    <col min="35" max="35" width="11.5" style="29" customWidth="1"/>
    <col min="36" max="36" width="12.25" style="29" customWidth="1"/>
    <col min="37" max="37" width="11.375" style="29" customWidth="1"/>
    <col min="38" max="40" width="14" style="29" customWidth="1"/>
    <col min="41" max="41" width="9.125" style="29" customWidth="1"/>
    <col min="42" max="44" width="9.75" style="29" customWidth="1"/>
    <col min="45" max="45" width="10" style="29" customWidth="1"/>
    <col min="46" max="53" width="9.75" style="29" customWidth="1"/>
    <col min="54" max="54" width="8.75" style="29" customWidth="1"/>
    <col min="55" max="55" width="10.75" style="29" customWidth="1"/>
    <col min="56" max="56" width="11.5" style="29" customWidth="1"/>
    <col min="57" max="57" width="9.375" style="29" customWidth="1"/>
    <col min="58" max="58" width="8.125" style="29" customWidth="1"/>
    <col min="59" max="59" width="11.375" style="29" customWidth="1"/>
    <col min="60" max="60" width="10.625" style="29" customWidth="1"/>
    <col min="61" max="61" width="12.125" style="29" customWidth="1"/>
    <col min="62" max="62" width="11.75" style="29" customWidth="1"/>
    <col min="63" max="63" width="12.875" style="29" customWidth="1"/>
    <col min="64" max="64" width="11.125" style="29" customWidth="1"/>
    <col min="65" max="65" width="11.625" style="29" customWidth="1"/>
    <col min="66" max="66" width="15" style="29" customWidth="1"/>
    <col min="67" max="16384" width="9" style="29"/>
  </cols>
  <sheetData>
    <row r="1" spans="1:66" ht="13.5" customHeight="1" x14ac:dyDescent="0.3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30"/>
      <c r="L1" s="30"/>
      <c r="M1" s="30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3"/>
      <c r="AJ1" s="33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</row>
    <row r="2" spans="1:66" ht="57.75" customHeight="1" x14ac:dyDescent="0.3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3"/>
      <c r="AI2" s="33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</row>
    <row r="3" spans="1:66" ht="12" customHeight="1" x14ac:dyDescent="0.3">
      <c r="A3" s="82"/>
      <c r="B3" s="82"/>
      <c r="C3" s="82"/>
      <c r="D3" s="82"/>
      <c r="E3" s="82"/>
      <c r="F3" s="82"/>
      <c r="G3" s="82"/>
      <c r="H3" s="82"/>
      <c r="I3" s="35"/>
      <c r="J3" s="35"/>
      <c r="K3" s="35"/>
      <c r="L3" s="35"/>
      <c r="M3" s="35"/>
      <c r="N3" s="35"/>
      <c r="O3" s="36" t="s">
        <v>58</v>
      </c>
      <c r="P3" s="37">
        <v>44560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</row>
    <row r="4" spans="1:66" s="40" customFormat="1" ht="15" customHeight="1" x14ac:dyDescent="0.25">
      <c r="A4" s="83" t="s">
        <v>46</v>
      </c>
      <c r="B4" s="49" t="s">
        <v>47</v>
      </c>
      <c r="C4" s="84" t="s">
        <v>59</v>
      </c>
      <c r="D4" s="85"/>
      <c r="E4" s="85"/>
      <c r="F4" s="85"/>
      <c r="G4" s="85"/>
      <c r="H4" s="86"/>
      <c r="I4" s="90" t="s">
        <v>60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2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</row>
    <row r="5" spans="1:66" s="40" customFormat="1" ht="25.5" customHeight="1" x14ac:dyDescent="0.25">
      <c r="A5" s="83"/>
      <c r="B5" s="49"/>
      <c r="C5" s="87"/>
      <c r="D5" s="88"/>
      <c r="E5" s="88"/>
      <c r="F5" s="88"/>
      <c r="G5" s="88"/>
      <c r="H5" s="89"/>
      <c r="I5" s="74" t="s">
        <v>61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6"/>
      <c r="BC5" s="77" t="s">
        <v>62</v>
      </c>
      <c r="BD5" s="78"/>
      <c r="BE5" s="78"/>
      <c r="BF5" s="78"/>
      <c r="BG5" s="78"/>
      <c r="BH5" s="78"/>
      <c r="BI5" s="50" t="s">
        <v>63</v>
      </c>
      <c r="BJ5" s="50"/>
      <c r="BK5" s="50"/>
      <c r="BL5" s="50"/>
      <c r="BM5" s="50"/>
      <c r="BN5" s="50"/>
    </row>
    <row r="6" spans="1:66" s="40" customFormat="1" ht="0.75" hidden="1" customHeight="1" x14ac:dyDescent="0.25">
      <c r="A6" s="83"/>
      <c r="B6" s="49"/>
      <c r="C6" s="87"/>
      <c r="D6" s="88"/>
      <c r="E6" s="88"/>
      <c r="F6" s="88"/>
      <c r="G6" s="88"/>
      <c r="H6" s="89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1"/>
      <c r="BC6" s="79"/>
      <c r="BD6" s="80"/>
      <c r="BE6" s="80"/>
      <c r="BF6" s="80"/>
      <c r="BG6" s="50" t="s">
        <v>64</v>
      </c>
      <c r="BH6" s="50"/>
      <c r="BI6" s="50" t="s">
        <v>65</v>
      </c>
      <c r="BJ6" s="50"/>
      <c r="BK6" s="50" t="s">
        <v>66</v>
      </c>
      <c r="BL6" s="50"/>
      <c r="BM6" s="50"/>
      <c r="BN6" s="50"/>
    </row>
    <row r="7" spans="1:66" s="40" customFormat="1" ht="43.5" customHeight="1" x14ac:dyDescent="0.25">
      <c r="A7" s="83"/>
      <c r="B7" s="49"/>
      <c r="C7" s="87"/>
      <c r="D7" s="88"/>
      <c r="E7" s="88"/>
      <c r="F7" s="88"/>
      <c r="G7" s="88"/>
      <c r="H7" s="89"/>
      <c r="I7" s="50" t="s">
        <v>67</v>
      </c>
      <c r="J7" s="50"/>
      <c r="K7" s="50"/>
      <c r="L7" s="50"/>
      <c r="M7" s="93" t="s">
        <v>68</v>
      </c>
      <c r="N7" s="94"/>
      <c r="O7" s="97" t="s">
        <v>69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E7" s="100" t="s">
        <v>70</v>
      </c>
      <c r="AF7" s="101"/>
      <c r="AG7" s="100" t="s">
        <v>71</v>
      </c>
      <c r="AH7" s="101"/>
      <c r="AI7" s="51" t="s">
        <v>41</v>
      </c>
      <c r="AJ7" s="52"/>
      <c r="AK7" s="68" t="s">
        <v>72</v>
      </c>
      <c r="AL7" s="49"/>
      <c r="AM7" s="51" t="s">
        <v>41</v>
      </c>
      <c r="AN7" s="52"/>
      <c r="AO7" s="104" t="s">
        <v>73</v>
      </c>
      <c r="AP7" s="104"/>
      <c r="AQ7" s="69" t="s">
        <v>74</v>
      </c>
      <c r="AR7" s="70"/>
      <c r="AS7" s="70"/>
      <c r="AT7" s="70"/>
      <c r="AU7" s="70"/>
      <c r="AV7" s="71"/>
      <c r="AW7" s="51" t="s">
        <v>75</v>
      </c>
      <c r="AX7" s="72"/>
      <c r="AY7" s="72"/>
      <c r="AZ7" s="72"/>
      <c r="BA7" s="72"/>
      <c r="BB7" s="52"/>
      <c r="BC7" s="55" t="s">
        <v>76</v>
      </c>
      <c r="BD7" s="56"/>
      <c r="BE7" s="55" t="s">
        <v>77</v>
      </c>
      <c r="BF7" s="56"/>
      <c r="BG7" s="50"/>
      <c r="BH7" s="50"/>
      <c r="BI7" s="50"/>
      <c r="BJ7" s="50"/>
      <c r="BK7" s="50"/>
      <c r="BL7" s="50"/>
      <c r="BM7" s="50"/>
      <c r="BN7" s="50"/>
    </row>
    <row r="8" spans="1:66" s="40" customFormat="1" ht="112.5" customHeight="1" x14ac:dyDescent="0.25">
      <c r="A8" s="83"/>
      <c r="B8" s="49"/>
      <c r="C8" s="59" t="s">
        <v>78</v>
      </c>
      <c r="D8" s="59"/>
      <c r="E8" s="60" t="s">
        <v>42</v>
      </c>
      <c r="F8" s="60"/>
      <c r="G8" s="61" t="s">
        <v>43</v>
      </c>
      <c r="H8" s="61"/>
      <c r="I8" s="49" t="s">
        <v>79</v>
      </c>
      <c r="J8" s="49"/>
      <c r="K8" s="49" t="s">
        <v>80</v>
      </c>
      <c r="L8" s="49"/>
      <c r="M8" s="95"/>
      <c r="N8" s="96"/>
      <c r="O8" s="51" t="s">
        <v>81</v>
      </c>
      <c r="P8" s="52"/>
      <c r="Q8" s="66" t="s">
        <v>82</v>
      </c>
      <c r="R8" s="67"/>
      <c r="S8" s="51" t="s">
        <v>83</v>
      </c>
      <c r="T8" s="52"/>
      <c r="U8" s="51" t="s">
        <v>84</v>
      </c>
      <c r="V8" s="52"/>
      <c r="W8" s="51" t="s">
        <v>85</v>
      </c>
      <c r="X8" s="52"/>
      <c r="Y8" s="53" t="s">
        <v>86</v>
      </c>
      <c r="Z8" s="54"/>
      <c r="AA8" s="51" t="s">
        <v>87</v>
      </c>
      <c r="AB8" s="52"/>
      <c r="AC8" s="51" t="s">
        <v>88</v>
      </c>
      <c r="AD8" s="52"/>
      <c r="AE8" s="102"/>
      <c r="AF8" s="103"/>
      <c r="AG8" s="102"/>
      <c r="AH8" s="103"/>
      <c r="AI8" s="66" t="s">
        <v>89</v>
      </c>
      <c r="AJ8" s="67"/>
      <c r="AK8" s="49"/>
      <c r="AL8" s="49"/>
      <c r="AM8" s="66" t="s">
        <v>90</v>
      </c>
      <c r="AN8" s="67"/>
      <c r="AO8" s="104"/>
      <c r="AP8" s="104"/>
      <c r="AQ8" s="59" t="s">
        <v>78</v>
      </c>
      <c r="AR8" s="59"/>
      <c r="AS8" s="59" t="s">
        <v>42</v>
      </c>
      <c r="AT8" s="59"/>
      <c r="AU8" s="59" t="s">
        <v>43</v>
      </c>
      <c r="AV8" s="59"/>
      <c r="AW8" s="59" t="s">
        <v>91</v>
      </c>
      <c r="AX8" s="59"/>
      <c r="AY8" s="62" t="s">
        <v>92</v>
      </c>
      <c r="AZ8" s="63"/>
      <c r="BA8" s="64" t="s">
        <v>93</v>
      </c>
      <c r="BB8" s="65"/>
      <c r="BC8" s="57"/>
      <c r="BD8" s="58"/>
      <c r="BE8" s="57"/>
      <c r="BF8" s="58"/>
      <c r="BG8" s="50"/>
      <c r="BH8" s="50"/>
      <c r="BI8" s="50"/>
      <c r="BJ8" s="50"/>
      <c r="BK8" s="50" t="s">
        <v>94</v>
      </c>
      <c r="BL8" s="50"/>
      <c r="BM8" s="50" t="s">
        <v>95</v>
      </c>
      <c r="BN8" s="50"/>
    </row>
    <row r="9" spans="1:66" s="40" customFormat="1" ht="30" customHeight="1" x14ac:dyDescent="0.25">
      <c r="A9" s="83"/>
      <c r="B9" s="49"/>
      <c r="C9" s="41" t="s">
        <v>45</v>
      </c>
      <c r="D9" s="42" t="s">
        <v>44</v>
      </c>
      <c r="E9" s="41" t="s">
        <v>45</v>
      </c>
      <c r="F9" s="42" t="s">
        <v>44</v>
      </c>
      <c r="G9" s="41" t="s">
        <v>45</v>
      </c>
      <c r="H9" s="42" t="s">
        <v>44</v>
      </c>
      <c r="I9" s="41" t="s">
        <v>45</v>
      </c>
      <c r="J9" s="42" t="s">
        <v>44</v>
      </c>
      <c r="K9" s="41" t="s">
        <v>45</v>
      </c>
      <c r="L9" s="42" t="s">
        <v>44</v>
      </c>
      <c r="M9" s="41" t="s">
        <v>45</v>
      </c>
      <c r="N9" s="42" t="s">
        <v>44</v>
      </c>
      <c r="O9" s="41" t="s">
        <v>45</v>
      </c>
      <c r="P9" s="42" t="s">
        <v>44</v>
      </c>
      <c r="Q9" s="41" t="s">
        <v>45</v>
      </c>
      <c r="R9" s="42" t="s">
        <v>44</v>
      </c>
      <c r="S9" s="41" t="s">
        <v>45</v>
      </c>
      <c r="T9" s="42" t="s">
        <v>44</v>
      </c>
      <c r="U9" s="41" t="s">
        <v>45</v>
      </c>
      <c r="V9" s="42" t="s">
        <v>44</v>
      </c>
      <c r="W9" s="41" t="s">
        <v>45</v>
      </c>
      <c r="X9" s="42" t="s">
        <v>44</v>
      </c>
      <c r="Y9" s="41" t="s">
        <v>45</v>
      </c>
      <c r="Z9" s="42" t="s">
        <v>44</v>
      </c>
      <c r="AA9" s="41" t="s">
        <v>45</v>
      </c>
      <c r="AB9" s="42" t="s">
        <v>44</v>
      </c>
      <c r="AC9" s="41" t="s">
        <v>45</v>
      </c>
      <c r="AD9" s="42" t="s">
        <v>44</v>
      </c>
      <c r="AE9" s="41" t="s">
        <v>45</v>
      </c>
      <c r="AF9" s="42" t="s">
        <v>44</v>
      </c>
      <c r="AG9" s="41" t="s">
        <v>45</v>
      </c>
      <c r="AH9" s="42" t="s">
        <v>44</v>
      </c>
      <c r="AI9" s="41" t="s">
        <v>45</v>
      </c>
      <c r="AJ9" s="42" t="s">
        <v>44</v>
      </c>
      <c r="AK9" s="41" t="s">
        <v>45</v>
      </c>
      <c r="AL9" s="42" t="s">
        <v>44</v>
      </c>
      <c r="AM9" s="41" t="s">
        <v>45</v>
      </c>
      <c r="AN9" s="42" t="s">
        <v>44</v>
      </c>
      <c r="AO9" s="41" t="s">
        <v>45</v>
      </c>
      <c r="AP9" s="42" t="s">
        <v>44</v>
      </c>
      <c r="AQ9" s="41" t="s">
        <v>45</v>
      </c>
      <c r="AR9" s="42" t="s">
        <v>44</v>
      </c>
      <c r="AS9" s="41" t="s">
        <v>45</v>
      </c>
      <c r="AT9" s="42" t="s">
        <v>44</v>
      </c>
      <c r="AU9" s="41" t="s">
        <v>45</v>
      </c>
      <c r="AV9" s="42" t="s">
        <v>44</v>
      </c>
      <c r="AW9" s="41" t="s">
        <v>45</v>
      </c>
      <c r="AX9" s="42" t="s">
        <v>44</v>
      </c>
      <c r="AY9" s="41" t="s">
        <v>45</v>
      </c>
      <c r="AZ9" s="42" t="s">
        <v>44</v>
      </c>
      <c r="BA9" s="41" t="s">
        <v>45</v>
      </c>
      <c r="BB9" s="42" t="s">
        <v>44</v>
      </c>
      <c r="BC9" s="41" t="s">
        <v>45</v>
      </c>
      <c r="BD9" s="42" t="s">
        <v>44</v>
      </c>
      <c r="BE9" s="41" t="s">
        <v>45</v>
      </c>
      <c r="BF9" s="42" t="s">
        <v>44</v>
      </c>
      <c r="BG9" s="41" t="s">
        <v>45</v>
      </c>
      <c r="BH9" s="42" t="s">
        <v>44</v>
      </c>
      <c r="BI9" s="41" t="s">
        <v>45</v>
      </c>
      <c r="BJ9" s="42" t="s">
        <v>44</v>
      </c>
      <c r="BK9" s="41" t="s">
        <v>45</v>
      </c>
      <c r="BL9" s="42" t="s">
        <v>44</v>
      </c>
      <c r="BM9" s="41" t="s">
        <v>45</v>
      </c>
      <c r="BN9" s="42" t="s">
        <v>44</v>
      </c>
    </row>
    <row r="10" spans="1:66" s="40" customFormat="1" ht="10.5" customHeight="1" x14ac:dyDescent="0.25">
      <c r="A10" s="39"/>
      <c r="B10" s="39">
        <v>1</v>
      </c>
      <c r="C10" s="39">
        <v>2</v>
      </c>
      <c r="D10" s="39">
        <v>3</v>
      </c>
      <c r="E10" s="39">
        <v>4</v>
      </c>
      <c r="F10" s="39">
        <v>5</v>
      </c>
      <c r="G10" s="39">
        <v>6</v>
      </c>
      <c r="H10" s="39">
        <v>7</v>
      </c>
      <c r="I10" s="39">
        <v>8</v>
      </c>
      <c r="J10" s="39">
        <v>9</v>
      </c>
      <c r="K10" s="39">
        <v>10</v>
      </c>
      <c r="L10" s="39">
        <v>11</v>
      </c>
      <c r="M10" s="39">
        <v>12</v>
      </c>
      <c r="N10" s="39">
        <v>13</v>
      </c>
      <c r="O10" s="39">
        <v>14</v>
      </c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>
        <v>33</v>
      </c>
      <c r="AI10" s="39">
        <v>34</v>
      </c>
      <c r="AJ10" s="39">
        <v>35</v>
      </c>
      <c r="AK10" s="39">
        <v>36</v>
      </c>
      <c r="AL10" s="39">
        <v>37</v>
      </c>
      <c r="AM10" s="39">
        <v>38</v>
      </c>
      <c r="AN10" s="39">
        <v>39</v>
      </c>
      <c r="AO10" s="39">
        <v>40</v>
      </c>
      <c r="AP10" s="39">
        <v>41</v>
      </c>
      <c r="AQ10" s="39">
        <v>42</v>
      </c>
      <c r="AR10" s="39">
        <v>43</v>
      </c>
      <c r="AS10" s="39">
        <v>44</v>
      </c>
      <c r="AT10" s="39">
        <v>45</v>
      </c>
      <c r="AU10" s="39">
        <v>46</v>
      </c>
      <c r="AV10" s="39">
        <v>47</v>
      </c>
      <c r="AW10" s="39">
        <v>48</v>
      </c>
      <c r="AX10" s="39">
        <v>49</v>
      </c>
      <c r="AY10" s="39">
        <v>50</v>
      </c>
      <c r="AZ10" s="39">
        <v>51</v>
      </c>
      <c r="BA10" s="39">
        <v>52</v>
      </c>
      <c r="BB10" s="39">
        <v>53</v>
      </c>
      <c r="BC10" s="39">
        <v>54</v>
      </c>
      <c r="BD10" s="39">
        <v>55</v>
      </c>
      <c r="BE10" s="39">
        <v>56</v>
      </c>
      <c r="BF10" s="39">
        <v>57</v>
      </c>
      <c r="BG10" s="39">
        <v>58</v>
      </c>
      <c r="BH10" s="39">
        <v>59</v>
      </c>
      <c r="BI10" s="39">
        <v>60</v>
      </c>
      <c r="BJ10" s="39">
        <v>61</v>
      </c>
      <c r="BK10" s="39">
        <v>62</v>
      </c>
      <c r="BL10" s="39">
        <v>63</v>
      </c>
      <c r="BM10" s="39">
        <v>64</v>
      </c>
      <c r="BN10" s="39">
        <v>65</v>
      </c>
    </row>
    <row r="11" spans="1:66" s="45" customFormat="1" ht="18" customHeight="1" x14ac:dyDescent="0.25">
      <c r="A11" s="43">
        <v>1</v>
      </c>
      <c r="B11" s="47" t="s">
        <v>48</v>
      </c>
      <c r="C11" s="44">
        <f t="shared" ref="C11:C19" si="0">E11+G11-BA11</f>
        <v>6476448.6000000006</v>
      </c>
      <c r="D11" s="44">
        <f t="shared" ref="D11:D19" si="1">F11+H11-BB11</f>
        <v>3671405.9380000001</v>
      </c>
      <c r="E11" s="44">
        <f t="shared" ref="E11:E19" si="2">I11+K11+M11+AE11+AG11+AK11+AO11+AS11</f>
        <v>2808662.6999999997</v>
      </c>
      <c r="F11" s="44">
        <f t="shared" ref="F11:F19" si="3">J11+L11+N11+AF11+AH11+AL11+AP11+AT11</f>
        <v>2375413.8308000001</v>
      </c>
      <c r="G11" s="44">
        <f t="shared" ref="G11:G19" si="4">AY11+BC11+BE11+BG11+BI11+BK11+BM11</f>
        <v>4040222.2</v>
      </c>
      <c r="H11" s="44">
        <f t="shared" ref="H11:H19" si="5">AZ11+BD11+BF11+BH11+BJ11+BL11+BN11</f>
        <v>1600428.4072</v>
      </c>
      <c r="I11" s="44">
        <v>403323</v>
      </c>
      <c r="J11" s="44">
        <v>376488.99</v>
      </c>
      <c r="K11" s="44">
        <v>0</v>
      </c>
      <c r="L11" s="44">
        <v>0</v>
      </c>
      <c r="M11" s="44">
        <v>239468.4</v>
      </c>
      <c r="N11" s="44">
        <v>170210.73680000001</v>
      </c>
      <c r="O11" s="44">
        <v>38630</v>
      </c>
      <c r="P11" s="44">
        <v>34411.129999999997</v>
      </c>
      <c r="Q11" s="44">
        <v>901.8</v>
      </c>
      <c r="R11" s="44">
        <v>391.32</v>
      </c>
      <c r="S11" s="44">
        <v>4360</v>
      </c>
      <c r="T11" s="44">
        <v>2788.4807999999998</v>
      </c>
      <c r="U11" s="44">
        <v>4052</v>
      </c>
      <c r="V11" s="44">
        <v>1264.2</v>
      </c>
      <c r="W11" s="44">
        <v>65370.7</v>
      </c>
      <c r="X11" s="44">
        <v>43309.298000000003</v>
      </c>
      <c r="Y11" s="44">
        <v>45160.7</v>
      </c>
      <c r="Z11" s="44">
        <v>34170.277000000002</v>
      </c>
      <c r="AA11" s="44">
        <v>73555.7</v>
      </c>
      <c r="AB11" s="44">
        <v>49526.288999999997</v>
      </c>
      <c r="AC11" s="44">
        <v>42968.2</v>
      </c>
      <c r="AD11" s="44">
        <v>30593.496999999999</v>
      </c>
      <c r="AE11" s="44">
        <v>0</v>
      </c>
      <c r="AF11" s="44">
        <v>0</v>
      </c>
      <c r="AG11" s="44">
        <v>1616982.7</v>
      </c>
      <c r="AH11" s="44">
        <v>1428035.666</v>
      </c>
      <c r="AI11" s="44">
        <v>1616982.7</v>
      </c>
      <c r="AJ11" s="44">
        <v>1428035.666</v>
      </c>
      <c r="AK11" s="44">
        <v>108502.3</v>
      </c>
      <c r="AL11" s="44">
        <v>42635.27</v>
      </c>
      <c r="AM11" s="44">
        <v>53700</v>
      </c>
      <c r="AN11" s="44">
        <v>26245.63</v>
      </c>
      <c r="AO11" s="44">
        <v>62950</v>
      </c>
      <c r="AP11" s="44">
        <v>50582</v>
      </c>
      <c r="AQ11" s="44">
        <f t="shared" ref="AQ11:AQ19" si="6">AS11+AU11-BA11</f>
        <v>5000</v>
      </c>
      <c r="AR11" s="44">
        <f t="shared" ref="AR11:AR19" si="7">AT11+AV11-BB11</f>
        <v>3024.8680000000168</v>
      </c>
      <c r="AS11" s="44">
        <v>377436.3</v>
      </c>
      <c r="AT11" s="44">
        <v>307461.16800000001</v>
      </c>
      <c r="AU11" s="44">
        <v>0</v>
      </c>
      <c r="AV11" s="44">
        <v>0</v>
      </c>
      <c r="AW11" s="44">
        <v>372436.3</v>
      </c>
      <c r="AX11" s="44">
        <v>304436.3</v>
      </c>
      <c r="AY11" s="44">
        <v>0</v>
      </c>
      <c r="AZ11" s="44">
        <v>0</v>
      </c>
      <c r="BA11" s="44">
        <v>372436.3</v>
      </c>
      <c r="BB11" s="44">
        <v>304436.3</v>
      </c>
      <c r="BC11" s="44">
        <v>3952732.2</v>
      </c>
      <c r="BD11" s="44">
        <v>1667676.5976</v>
      </c>
      <c r="BE11" s="44">
        <v>139503.29999999999</v>
      </c>
      <c r="BF11" s="44">
        <v>90924.095000000001</v>
      </c>
      <c r="BG11" s="44">
        <v>1986.7</v>
      </c>
      <c r="BH11" s="44">
        <v>986.54899999999998</v>
      </c>
      <c r="BI11" s="44">
        <v>-38000</v>
      </c>
      <c r="BJ11" s="44">
        <v>-37746.22</v>
      </c>
      <c r="BK11" s="44">
        <v>-16000</v>
      </c>
      <c r="BL11" s="44">
        <v>-121412.61440000001</v>
      </c>
      <c r="BM11" s="44">
        <v>0</v>
      </c>
      <c r="BN11" s="44">
        <v>0</v>
      </c>
    </row>
    <row r="12" spans="1:66" s="45" customFormat="1" ht="18" customHeight="1" x14ac:dyDescent="0.25">
      <c r="A12" s="43">
        <v>2</v>
      </c>
      <c r="B12" s="47" t="s">
        <v>52</v>
      </c>
      <c r="C12" s="44">
        <f t="shared" si="0"/>
        <v>1352750.4498000001</v>
      </c>
      <c r="D12" s="44">
        <f t="shared" si="1"/>
        <v>1018092.6205999999</v>
      </c>
      <c r="E12" s="44">
        <f t="shared" si="2"/>
        <v>701222.98600000003</v>
      </c>
      <c r="F12" s="44">
        <f t="shared" si="3"/>
        <v>533028.14299999992</v>
      </c>
      <c r="G12" s="44">
        <f t="shared" si="4"/>
        <v>651527.46379999991</v>
      </c>
      <c r="H12" s="44">
        <f t="shared" si="5"/>
        <v>485064.47759999998</v>
      </c>
      <c r="I12" s="44">
        <v>166703</v>
      </c>
      <c r="J12" s="44">
        <v>163414.334</v>
      </c>
      <c r="K12" s="44">
        <v>0</v>
      </c>
      <c r="L12" s="44">
        <v>0</v>
      </c>
      <c r="M12" s="44">
        <v>177734.986</v>
      </c>
      <c r="N12" s="44">
        <v>161618.16190000001</v>
      </c>
      <c r="O12" s="44">
        <v>14136.589</v>
      </c>
      <c r="P12" s="44">
        <v>11145.5406</v>
      </c>
      <c r="Q12" s="44">
        <v>92996</v>
      </c>
      <c r="R12" s="44">
        <v>92966.812300000005</v>
      </c>
      <c r="S12" s="44">
        <v>2673.3969999999999</v>
      </c>
      <c r="T12" s="44">
        <v>2494.9056</v>
      </c>
      <c r="U12" s="44">
        <v>1200</v>
      </c>
      <c r="V12" s="44">
        <v>719.68</v>
      </c>
      <c r="W12" s="44">
        <v>45124</v>
      </c>
      <c r="X12" s="44">
        <v>39666.914400000001</v>
      </c>
      <c r="Y12" s="44">
        <v>42024</v>
      </c>
      <c r="Z12" s="44">
        <v>37967.464399999997</v>
      </c>
      <c r="AA12" s="44">
        <v>1500</v>
      </c>
      <c r="AB12" s="44">
        <v>409.85</v>
      </c>
      <c r="AC12" s="44">
        <v>17793</v>
      </c>
      <c r="AD12" s="44">
        <v>12236.72</v>
      </c>
      <c r="AE12" s="44">
        <v>0</v>
      </c>
      <c r="AF12" s="44">
        <v>0</v>
      </c>
      <c r="AG12" s="44">
        <v>200603</v>
      </c>
      <c r="AH12" s="44">
        <v>194110.29399999999</v>
      </c>
      <c r="AI12" s="44">
        <v>200603</v>
      </c>
      <c r="AJ12" s="44">
        <v>194110.29399999999</v>
      </c>
      <c r="AK12" s="44">
        <v>0</v>
      </c>
      <c r="AL12" s="44">
        <v>0</v>
      </c>
      <c r="AM12" s="44">
        <v>0</v>
      </c>
      <c r="AN12" s="44">
        <v>0</v>
      </c>
      <c r="AO12" s="44">
        <v>8986</v>
      </c>
      <c r="AP12" s="44">
        <v>7243.6</v>
      </c>
      <c r="AQ12" s="44">
        <f t="shared" si="6"/>
        <v>147196</v>
      </c>
      <c r="AR12" s="44">
        <f t="shared" si="7"/>
        <v>6641.7530999999999</v>
      </c>
      <c r="AS12" s="44">
        <v>147196</v>
      </c>
      <c r="AT12" s="44">
        <v>6641.7530999999999</v>
      </c>
      <c r="AU12" s="44">
        <v>0</v>
      </c>
      <c r="AV12" s="44">
        <v>0</v>
      </c>
      <c r="AW12" s="44">
        <v>146796</v>
      </c>
      <c r="AX12" s="44">
        <v>6340.56</v>
      </c>
      <c r="AY12" s="44">
        <v>0</v>
      </c>
      <c r="AZ12" s="44">
        <v>0</v>
      </c>
      <c r="BA12" s="44">
        <v>0</v>
      </c>
      <c r="BB12" s="44">
        <v>0</v>
      </c>
      <c r="BC12" s="44">
        <v>617136.61679999996</v>
      </c>
      <c r="BD12" s="44">
        <v>479637.40860000002</v>
      </c>
      <c r="BE12" s="44">
        <v>37390.847000000002</v>
      </c>
      <c r="BF12" s="44">
        <v>14767.898999999999</v>
      </c>
      <c r="BG12" s="44">
        <v>0</v>
      </c>
      <c r="BH12" s="44">
        <v>0</v>
      </c>
      <c r="BI12" s="44">
        <v>-1500</v>
      </c>
      <c r="BJ12" s="44">
        <v>-2238.5</v>
      </c>
      <c r="BK12" s="44">
        <v>-1500</v>
      </c>
      <c r="BL12" s="44">
        <v>-7102.33</v>
      </c>
      <c r="BM12" s="44">
        <v>0</v>
      </c>
      <c r="BN12" s="44">
        <v>0</v>
      </c>
    </row>
    <row r="13" spans="1:66" s="45" customFormat="1" ht="18" customHeight="1" x14ac:dyDescent="0.25">
      <c r="A13" s="43">
        <v>3</v>
      </c>
      <c r="B13" s="47" t="s">
        <v>49</v>
      </c>
      <c r="C13" s="44">
        <f t="shared" si="0"/>
        <v>1982707.6811000002</v>
      </c>
      <c r="D13" s="44">
        <f t="shared" si="1"/>
        <v>1217157.7725</v>
      </c>
      <c r="E13" s="44">
        <f t="shared" si="2"/>
        <v>1212710.3</v>
      </c>
      <c r="F13" s="44">
        <f t="shared" si="3"/>
        <v>975759.48949999991</v>
      </c>
      <c r="G13" s="44">
        <f t="shared" si="4"/>
        <v>769997.3811</v>
      </c>
      <c r="H13" s="44">
        <f t="shared" si="5"/>
        <v>241398.283</v>
      </c>
      <c r="I13" s="44">
        <v>173213.83</v>
      </c>
      <c r="J13" s="44">
        <v>164241.70600000001</v>
      </c>
      <c r="K13" s="44">
        <v>0</v>
      </c>
      <c r="L13" s="44">
        <v>0</v>
      </c>
      <c r="M13" s="44">
        <v>126954.77</v>
      </c>
      <c r="N13" s="44">
        <v>67837.931500000006</v>
      </c>
      <c r="O13" s="44">
        <v>37914.800000000003</v>
      </c>
      <c r="P13" s="44">
        <v>27546.365300000001</v>
      </c>
      <c r="Q13" s="44">
        <v>2103.1999999999998</v>
      </c>
      <c r="R13" s="44">
        <v>1057.9302</v>
      </c>
      <c r="S13" s="44">
        <v>3045.3</v>
      </c>
      <c r="T13" s="44">
        <v>2909.3571999999999</v>
      </c>
      <c r="U13" s="44">
        <v>3300</v>
      </c>
      <c r="V13" s="44">
        <v>513.6</v>
      </c>
      <c r="W13" s="44">
        <v>27950</v>
      </c>
      <c r="X13" s="44">
        <v>13607.8045</v>
      </c>
      <c r="Y13" s="44">
        <v>19500</v>
      </c>
      <c r="Z13" s="44">
        <v>10807</v>
      </c>
      <c r="AA13" s="44">
        <v>3600</v>
      </c>
      <c r="AB13" s="44">
        <v>1070</v>
      </c>
      <c r="AC13" s="44">
        <v>44741.47</v>
      </c>
      <c r="AD13" s="44">
        <v>18913.374299999999</v>
      </c>
      <c r="AE13" s="44">
        <v>0</v>
      </c>
      <c r="AF13" s="44">
        <v>0</v>
      </c>
      <c r="AG13" s="44">
        <v>757364</v>
      </c>
      <c r="AH13" s="44">
        <v>686809.46</v>
      </c>
      <c r="AI13" s="44">
        <v>757364</v>
      </c>
      <c r="AJ13" s="44">
        <v>686809.46</v>
      </c>
      <c r="AK13" s="44">
        <v>11136</v>
      </c>
      <c r="AL13" s="44">
        <v>11135.745000000001</v>
      </c>
      <c r="AM13" s="44">
        <v>0</v>
      </c>
      <c r="AN13" s="44">
        <v>0</v>
      </c>
      <c r="AO13" s="44">
        <v>43600</v>
      </c>
      <c r="AP13" s="44">
        <v>43560</v>
      </c>
      <c r="AQ13" s="44">
        <f t="shared" si="6"/>
        <v>100441.7</v>
      </c>
      <c r="AR13" s="44">
        <f t="shared" si="7"/>
        <v>2174.6469999999999</v>
      </c>
      <c r="AS13" s="44">
        <v>100441.7</v>
      </c>
      <c r="AT13" s="44">
        <v>2174.6469999999999</v>
      </c>
      <c r="AU13" s="44">
        <v>0</v>
      </c>
      <c r="AV13" s="44">
        <v>0</v>
      </c>
      <c r="AW13" s="44">
        <v>98261.7</v>
      </c>
      <c r="AX13" s="44">
        <v>1500</v>
      </c>
      <c r="AY13" s="44">
        <v>0</v>
      </c>
      <c r="AZ13" s="44">
        <v>0</v>
      </c>
      <c r="BA13" s="44">
        <v>0</v>
      </c>
      <c r="BB13" s="44">
        <v>0</v>
      </c>
      <c r="BC13" s="44">
        <v>737997.3811</v>
      </c>
      <c r="BD13" s="44">
        <v>296460.40600000002</v>
      </c>
      <c r="BE13" s="44">
        <v>32000</v>
      </c>
      <c r="BF13" s="44">
        <v>14967</v>
      </c>
      <c r="BG13" s="44">
        <v>0</v>
      </c>
      <c r="BH13" s="44">
        <v>0</v>
      </c>
      <c r="BI13" s="44">
        <v>0</v>
      </c>
      <c r="BJ13" s="44">
        <v>-2114.6999999999998</v>
      </c>
      <c r="BK13" s="44">
        <v>0</v>
      </c>
      <c r="BL13" s="44">
        <v>-67914.422999999995</v>
      </c>
      <c r="BM13" s="44">
        <v>0</v>
      </c>
      <c r="BN13" s="44">
        <v>0</v>
      </c>
    </row>
    <row r="14" spans="1:66" s="45" customFormat="1" ht="19.5" customHeight="1" x14ac:dyDescent="0.25">
      <c r="A14" s="43">
        <v>4</v>
      </c>
      <c r="B14" s="46" t="s">
        <v>54</v>
      </c>
      <c r="C14" s="44">
        <f t="shared" si="0"/>
        <v>285710.15239999996</v>
      </c>
      <c r="D14" s="44">
        <f t="shared" si="1"/>
        <v>229775.98609999998</v>
      </c>
      <c r="E14" s="44">
        <f t="shared" si="2"/>
        <v>255634.11</v>
      </c>
      <c r="F14" s="44">
        <f t="shared" si="3"/>
        <v>213667.68</v>
      </c>
      <c r="G14" s="44">
        <f t="shared" si="4"/>
        <v>30076.042399999998</v>
      </c>
      <c r="H14" s="44">
        <f t="shared" si="5"/>
        <v>16108.3061</v>
      </c>
      <c r="I14" s="44">
        <v>67950</v>
      </c>
      <c r="J14" s="44">
        <v>67740.650999999998</v>
      </c>
      <c r="K14" s="44">
        <v>0</v>
      </c>
      <c r="L14" s="44">
        <v>0</v>
      </c>
      <c r="M14" s="44">
        <v>48609</v>
      </c>
      <c r="N14" s="44">
        <v>23164.244999999999</v>
      </c>
      <c r="O14" s="44">
        <v>6152.6559999999999</v>
      </c>
      <c r="P14" s="44">
        <v>6152.6552000000001</v>
      </c>
      <c r="Q14" s="44">
        <v>950</v>
      </c>
      <c r="R14" s="44">
        <v>941.26499999999999</v>
      </c>
      <c r="S14" s="44">
        <v>1031</v>
      </c>
      <c r="T14" s="44">
        <v>1012.7805</v>
      </c>
      <c r="U14" s="44">
        <v>416.34399999999999</v>
      </c>
      <c r="V14" s="44">
        <v>382.4</v>
      </c>
      <c r="W14" s="44">
        <v>9870</v>
      </c>
      <c r="X14" s="44">
        <v>5692.58</v>
      </c>
      <c r="Y14" s="44">
        <v>6880</v>
      </c>
      <c r="Z14" s="44">
        <v>4202.08</v>
      </c>
      <c r="AA14" s="44">
        <v>8120</v>
      </c>
      <c r="AB14" s="44">
        <v>1200.933</v>
      </c>
      <c r="AC14" s="44">
        <v>20169</v>
      </c>
      <c r="AD14" s="44">
        <v>7088.6313</v>
      </c>
      <c r="AE14" s="44">
        <v>0</v>
      </c>
      <c r="AF14" s="44">
        <v>0</v>
      </c>
      <c r="AG14" s="44">
        <v>113721</v>
      </c>
      <c r="AH14" s="44">
        <v>112349.93399999999</v>
      </c>
      <c r="AI14" s="44">
        <v>113721</v>
      </c>
      <c r="AJ14" s="44">
        <v>112349.93399999999</v>
      </c>
      <c r="AK14" s="44">
        <v>1680</v>
      </c>
      <c r="AL14" s="44">
        <v>380</v>
      </c>
      <c r="AM14" s="44">
        <v>1300</v>
      </c>
      <c r="AN14" s="44">
        <v>0</v>
      </c>
      <c r="AO14" s="44">
        <v>4000</v>
      </c>
      <c r="AP14" s="44">
        <v>2715</v>
      </c>
      <c r="AQ14" s="44">
        <f t="shared" si="6"/>
        <v>19674.11</v>
      </c>
      <c r="AR14" s="44">
        <f t="shared" si="7"/>
        <v>7317.85</v>
      </c>
      <c r="AS14" s="44">
        <v>19674.11</v>
      </c>
      <c r="AT14" s="44">
        <v>7317.85</v>
      </c>
      <c r="AU14" s="44">
        <v>0</v>
      </c>
      <c r="AV14" s="44">
        <v>0</v>
      </c>
      <c r="AW14" s="44">
        <v>17939.11</v>
      </c>
      <c r="AX14" s="44">
        <v>6240</v>
      </c>
      <c r="AY14" s="44">
        <v>0</v>
      </c>
      <c r="AZ14" s="44">
        <v>0</v>
      </c>
      <c r="BA14" s="44">
        <v>0</v>
      </c>
      <c r="BB14" s="44">
        <v>0</v>
      </c>
      <c r="BC14" s="44">
        <v>19902.743399999999</v>
      </c>
      <c r="BD14" s="44">
        <v>12797.9694</v>
      </c>
      <c r="BE14" s="44">
        <v>10173.299000000001</v>
      </c>
      <c r="BF14" s="44">
        <v>4507.0001000000002</v>
      </c>
      <c r="BG14" s="44">
        <v>3000</v>
      </c>
      <c r="BH14" s="44">
        <v>0</v>
      </c>
      <c r="BI14" s="44">
        <v>0</v>
      </c>
      <c r="BJ14" s="44">
        <v>0</v>
      </c>
      <c r="BK14" s="44">
        <v>-3000</v>
      </c>
      <c r="BL14" s="44">
        <v>-1196.6633999999999</v>
      </c>
      <c r="BM14" s="44">
        <v>0</v>
      </c>
      <c r="BN14" s="44">
        <v>0</v>
      </c>
    </row>
    <row r="15" spans="1:66" s="45" customFormat="1" ht="19.5" customHeight="1" x14ac:dyDescent="0.25">
      <c r="A15" s="43">
        <v>5</v>
      </c>
      <c r="B15" s="46" t="s">
        <v>55</v>
      </c>
      <c r="C15" s="44">
        <f t="shared" si="0"/>
        <v>315511.63829999999</v>
      </c>
      <c r="D15" s="44">
        <f t="shared" si="1"/>
        <v>233695.10900000003</v>
      </c>
      <c r="E15" s="44">
        <f t="shared" si="2"/>
        <v>231890.6214</v>
      </c>
      <c r="F15" s="44">
        <f t="shared" si="3"/>
        <v>186656.80560000002</v>
      </c>
      <c r="G15" s="44">
        <f t="shared" si="4"/>
        <v>83621.016900000002</v>
      </c>
      <c r="H15" s="44">
        <f t="shared" si="5"/>
        <v>47038.303400000004</v>
      </c>
      <c r="I15" s="44">
        <v>73539</v>
      </c>
      <c r="J15" s="44">
        <v>73039.199999999997</v>
      </c>
      <c r="K15" s="44">
        <v>0</v>
      </c>
      <c r="L15" s="44">
        <v>0</v>
      </c>
      <c r="M15" s="44">
        <v>45456.2</v>
      </c>
      <c r="N15" s="44">
        <v>29844.975900000001</v>
      </c>
      <c r="O15" s="44">
        <v>7040</v>
      </c>
      <c r="P15" s="44">
        <v>6659.0528999999997</v>
      </c>
      <c r="Q15" s="44">
        <v>700</v>
      </c>
      <c r="R15" s="44">
        <v>593.41970000000003</v>
      </c>
      <c r="S15" s="44">
        <v>1439</v>
      </c>
      <c r="T15" s="44">
        <v>1192.999</v>
      </c>
      <c r="U15" s="44">
        <v>692.56399999999996</v>
      </c>
      <c r="V15" s="44">
        <v>523.1</v>
      </c>
      <c r="W15" s="44">
        <v>9299.2000000000007</v>
      </c>
      <c r="X15" s="44">
        <v>5119.26</v>
      </c>
      <c r="Y15" s="44">
        <v>6106</v>
      </c>
      <c r="Z15" s="44">
        <v>3348.2</v>
      </c>
      <c r="AA15" s="44">
        <v>990</v>
      </c>
      <c r="AB15" s="44">
        <v>845.95</v>
      </c>
      <c r="AC15" s="44">
        <v>20320.436000000002</v>
      </c>
      <c r="AD15" s="44">
        <v>12010.6873</v>
      </c>
      <c r="AE15" s="44">
        <v>0</v>
      </c>
      <c r="AF15" s="44">
        <v>0</v>
      </c>
      <c r="AG15" s="44">
        <v>86647.108999999997</v>
      </c>
      <c r="AH15" s="44">
        <v>81484.325700000001</v>
      </c>
      <c r="AI15" s="44">
        <v>86647.108999999997</v>
      </c>
      <c r="AJ15" s="44">
        <v>81484.325700000001</v>
      </c>
      <c r="AK15" s="44">
        <v>8450</v>
      </c>
      <c r="AL15" s="44">
        <v>0</v>
      </c>
      <c r="AM15" s="44">
        <v>0</v>
      </c>
      <c r="AN15" s="44">
        <v>0</v>
      </c>
      <c r="AO15" s="44">
        <v>4264</v>
      </c>
      <c r="AP15" s="44">
        <v>1725</v>
      </c>
      <c r="AQ15" s="44">
        <f t="shared" si="6"/>
        <v>13534.312400000001</v>
      </c>
      <c r="AR15" s="44">
        <f t="shared" si="7"/>
        <v>563.30399999999997</v>
      </c>
      <c r="AS15" s="44">
        <v>13534.312400000001</v>
      </c>
      <c r="AT15" s="44">
        <v>563.30399999999997</v>
      </c>
      <c r="AU15" s="44">
        <v>0</v>
      </c>
      <c r="AV15" s="44">
        <v>0</v>
      </c>
      <c r="AW15" s="44">
        <v>12076.312400000001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76464.1348</v>
      </c>
      <c r="BD15" s="44">
        <v>40857.9234</v>
      </c>
      <c r="BE15" s="44">
        <v>7156.8820999999998</v>
      </c>
      <c r="BF15" s="44">
        <v>6816.76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-636.38</v>
      </c>
      <c r="BM15" s="44">
        <v>0</v>
      </c>
      <c r="BN15" s="44">
        <v>0</v>
      </c>
    </row>
    <row r="16" spans="1:66" s="45" customFormat="1" ht="19.5" customHeight="1" x14ac:dyDescent="0.25">
      <c r="A16" s="43">
        <v>6</v>
      </c>
      <c r="B16" s="47" t="s">
        <v>51</v>
      </c>
      <c r="C16" s="44">
        <f t="shared" si="0"/>
        <v>2071365.946</v>
      </c>
      <c r="D16" s="44">
        <f t="shared" si="1"/>
        <v>1453587.8996000001</v>
      </c>
      <c r="E16" s="44">
        <f t="shared" si="2"/>
        <v>1585901.0739999998</v>
      </c>
      <c r="F16" s="44">
        <f t="shared" si="3"/>
        <v>1245212.5876</v>
      </c>
      <c r="G16" s="44">
        <f t="shared" si="4"/>
        <v>794878.49899999995</v>
      </c>
      <c r="H16" s="44">
        <f t="shared" si="5"/>
        <v>431284.38300000003</v>
      </c>
      <c r="I16" s="44">
        <v>337004.03</v>
      </c>
      <c r="J16" s="44">
        <v>298054.82799999998</v>
      </c>
      <c r="K16" s="44">
        <v>0</v>
      </c>
      <c r="L16" s="44">
        <v>0</v>
      </c>
      <c r="M16" s="44">
        <v>112279.988</v>
      </c>
      <c r="N16" s="44">
        <v>58198.419600000001</v>
      </c>
      <c r="O16" s="44">
        <v>30000</v>
      </c>
      <c r="P16" s="44">
        <v>25594.8364</v>
      </c>
      <c r="Q16" s="44">
        <v>600</v>
      </c>
      <c r="R16" s="44">
        <v>465.5385</v>
      </c>
      <c r="S16" s="44">
        <v>3535</v>
      </c>
      <c r="T16" s="44">
        <v>3482.4922999999999</v>
      </c>
      <c r="U16" s="44">
        <v>3050</v>
      </c>
      <c r="V16" s="44">
        <v>581</v>
      </c>
      <c r="W16" s="44">
        <v>13492.4</v>
      </c>
      <c r="X16" s="44">
        <v>5726.7236000000003</v>
      </c>
      <c r="Y16" s="44">
        <v>0</v>
      </c>
      <c r="Z16" s="44">
        <v>0</v>
      </c>
      <c r="AA16" s="44">
        <v>33184.588000000003</v>
      </c>
      <c r="AB16" s="44">
        <v>8474.6720999999998</v>
      </c>
      <c r="AC16" s="44">
        <v>16090</v>
      </c>
      <c r="AD16" s="44">
        <v>6340.6620000000003</v>
      </c>
      <c r="AE16" s="44">
        <v>0</v>
      </c>
      <c r="AF16" s="44">
        <v>0</v>
      </c>
      <c r="AG16" s="44">
        <v>745981.09199999995</v>
      </c>
      <c r="AH16" s="44">
        <v>642262.59400000004</v>
      </c>
      <c r="AI16" s="44">
        <v>745981.09199999995</v>
      </c>
      <c r="AJ16" s="44">
        <v>642262.59400000004</v>
      </c>
      <c r="AK16" s="44">
        <v>8779.6119999999992</v>
      </c>
      <c r="AL16" s="44">
        <v>6050</v>
      </c>
      <c r="AM16" s="44">
        <v>2400</v>
      </c>
      <c r="AN16" s="44">
        <v>2400</v>
      </c>
      <c r="AO16" s="44">
        <v>5900</v>
      </c>
      <c r="AP16" s="44">
        <v>4020</v>
      </c>
      <c r="AQ16" s="44">
        <f t="shared" si="6"/>
        <v>66542.725000000035</v>
      </c>
      <c r="AR16" s="44">
        <f t="shared" si="7"/>
        <v>13717.675000000017</v>
      </c>
      <c r="AS16" s="44">
        <v>375956.35200000001</v>
      </c>
      <c r="AT16" s="44">
        <v>236626.74600000001</v>
      </c>
      <c r="AU16" s="44">
        <v>0</v>
      </c>
      <c r="AV16" s="44">
        <v>0</v>
      </c>
      <c r="AW16" s="44">
        <v>359046.35200000001</v>
      </c>
      <c r="AX16" s="44">
        <v>222909.071</v>
      </c>
      <c r="AY16" s="44">
        <v>0</v>
      </c>
      <c r="AZ16" s="44">
        <v>0</v>
      </c>
      <c r="BA16" s="44">
        <v>309413.62699999998</v>
      </c>
      <c r="BB16" s="44">
        <v>222909.071</v>
      </c>
      <c r="BC16" s="44">
        <v>787601.61399999994</v>
      </c>
      <c r="BD16" s="44">
        <v>450950.04200000002</v>
      </c>
      <c r="BE16" s="44">
        <v>14336.4</v>
      </c>
      <c r="BF16" s="44">
        <v>14074.2</v>
      </c>
      <c r="BG16" s="44">
        <v>0</v>
      </c>
      <c r="BH16" s="44">
        <v>0</v>
      </c>
      <c r="BI16" s="44">
        <v>-162.94399999999999</v>
      </c>
      <c r="BJ16" s="44">
        <v>-2297.1970000000001</v>
      </c>
      <c r="BK16" s="44">
        <v>-6896.5709999999999</v>
      </c>
      <c r="BL16" s="44">
        <v>-31442.662</v>
      </c>
      <c r="BM16" s="44">
        <v>0</v>
      </c>
      <c r="BN16" s="44">
        <v>0</v>
      </c>
    </row>
    <row r="17" spans="1:66" s="45" customFormat="1" ht="19.5" customHeight="1" x14ac:dyDescent="0.25">
      <c r="A17" s="43">
        <v>7</v>
      </c>
      <c r="B17" s="46" t="s">
        <v>53</v>
      </c>
      <c r="C17" s="44">
        <f t="shared" si="0"/>
        <v>264954.62469999999</v>
      </c>
      <c r="D17" s="44">
        <f t="shared" si="1"/>
        <v>236311.30989999999</v>
      </c>
      <c r="E17" s="44">
        <f t="shared" si="2"/>
        <v>100904.3717</v>
      </c>
      <c r="F17" s="44">
        <f t="shared" si="3"/>
        <v>88658.749899999995</v>
      </c>
      <c r="G17" s="44">
        <f t="shared" si="4"/>
        <v>164050.253</v>
      </c>
      <c r="H17" s="44">
        <f t="shared" si="5"/>
        <v>147652.56</v>
      </c>
      <c r="I17" s="44">
        <v>50005.371700000003</v>
      </c>
      <c r="J17" s="44">
        <v>49616.942999999999</v>
      </c>
      <c r="K17" s="44">
        <v>0</v>
      </c>
      <c r="L17" s="44">
        <v>0</v>
      </c>
      <c r="M17" s="44">
        <v>42770</v>
      </c>
      <c r="N17" s="44">
        <v>31325.9215</v>
      </c>
      <c r="O17" s="44">
        <v>7000</v>
      </c>
      <c r="P17" s="44">
        <v>6263.5704999999998</v>
      </c>
      <c r="Q17" s="44">
        <v>0</v>
      </c>
      <c r="R17" s="44">
        <v>0</v>
      </c>
      <c r="S17" s="44">
        <v>570</v>
      </c>
      <c r="T17" s="44">
        <v>560</v>
      </c>
      <c r="U17" s="44">
        <v>200</v>
      </c>
      <c r="V17" s="44">
        <v>189</v>
      </c>
      <c r="W17" s="44">
        <v>12900</v>
      </c>
      <c r="X17" s="44">
        <v>7542.3539000000001</v>
      </c>
      <c r="Y17" s="44">
        <v>12000</v>
      </c>
      <c r="Z17" s="44">
        <v>7268.2150000000001</v>
      </c>
      <c r="AA17" s="44">
        <v>5000</v>
      </c>
      <c r="AB17" s="44">
        <v>3547.67</v>
      </c>
      <c r="AC17" s="44">
        <v>10400</v>
      </c>
      <c r="AD17" s="44">
        <v>8420.2603999999992</v>
      </c>
      <c r="AE17" s="44">
        <v>0</v>
      </c>
      <c r="AF17" s="44">
        <v>0</v>
      </c>
      <c r="AG17" s="44">
        <v>4800</v>
      </c>
      <c r="AH17" s="44">
        <v>4800</v>
      </c>
      <c r="AI17" s="44">
        <v>4800</v>
      </c>
      <c r="AJ17" s="44">
        <v>4800</v>
      </c>
      <c r="AK17" s="44">
        <v>0</v>
      </c>
      <c r="AL17" s="44">
        <v>0</v>
      </c>
      <c r="AM17" s="44">
        <v>0</v>
      </c>
      <c r="AN17" s="44">
        <v>0</v>
      </c>
      <c r="AO17" s="44">
        <v>2000</v>
      </c>
      <c r="AP17" s="44">
        <v>1700</v>
      </c>
      <c r="AQ17" s="44">
        <f t="shared" si="6"/>
        <v>1329</v>
      </c>
      <c r="AR17" s="44">
        <f t="shared" si="7"/>
        <v>1215.8853999999999</v>
      </c>
      <c r="AS17" s="44">
        <v>1329</v>
      </c>
      <c r="AT17" s="44">
        <v>1215.8853999999999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120690.253</v>
      </c>
      <c r="BD17" s="44">
        <v>106019.56</v>
      </c>
      <c r="BE17" s="44">
        <v>43360</v>
      </c>
      <c r="BF17" s="44">
        <v>41633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</row>
    <row r="18" spans="1:66" s="45" customFormat="1" ht="19.5" customHeight="1" x14ac:dyDescent="0.25">
      <c r="A18" s="43">
        <v>8</v>
      </c>
      <c r="B18" s="47" t="s">
        <v>50</v>
      </c>
      <c r="C18" s="44">
        <f t="shared" si="0"/>
        <v>1174572.0718999999</v>
      </c>
      <c r="D18" s="44">
        <f t="shared" si="1"/>
        <v>876725.40179999988</v>
      </c>
      <c r="E18" s="44">
        <f t="shared" si="2"/>
        <v>708807.81689999998</v>
      </c>
      <c r="F18" s="44">
        <f t="shared" si="3"/>
        <v>629262.34</v>
      </c>
      <c r="G18" s="44">
        <f t="shared" si="4"/>
        <v>465764.255</v>
      </c>
      <c r="H18" s="44">
        <f t="shared" si="5"/>
        <v>247463.06179999997</v>
      </c>
      <c r="I18" s="44">
        <v>116288.36599999999</v>
      </c>
      <c r="J18" s="44">
        <v>111243.864</v>
      </c>
      <c r="K18" s="44">
        <v>0</v>
      </c>
      <c r="L18" s="44">
        <v>0</v>
      </c>
      <c r="M18" s="44">
        <v>44014.55</v>
      </c>
      <c r="N18" s="44">
        <v>36765.071000000004</v>
      </c>
      <c r="O18" s="44">
        <v>17710</v>
      </c>
      <c r="P18" s="44">
        <v>15115.3207</v>
      </c>
      <c r="Q18" s="44">
        <v>800</v>
      </c>
      <c r="R18" s="44">
        <v>639.12900000000002</v>
      </c>
      <c r="S18" s="44">
        <v>1830</v>
      </c>
      <c r="T18" s="44">
        <v>1657.6531</v>
      </c>
      <c r="U18" s="44">
        <v>817.55</v>
      </c>
      <c r="V18" s="44">
        <v>475</v>
      </c>
      <c r="W18" s="44">
        <v>2380.15</v>
      </c>
      <c r="X18" s="44">
        <v>1527.05</v>
      </c>
      <c r="Y18" s="44">
        <v>800</v>
      </c>
      <c r="Z18" s="44">
        <v>449.5</v>
      </c>
      <c r="AA18" s="44">
        <v>3165</v>
      </c>
      <c r="AB18" s="44">
        <v>2492.16</v>
      </c>
      <c r="AC18" s="44">
        <v>13716.85</v>
      </c>
      <c r="AD18" s="44">
        <v>11592.7582</v>
      </c>
      <c r="AE18" s="44">
        <v>0</v>
      </c>
      <c r="AF18" s="44">
        <v>0</v>
      </c>
      <c r="AG18" s="44">
        <v>476673.22590000002</v>
      </c>
      <c r="AH18" s="44">
        <v>469943.10399999999</v>
      </c>
      <c r="AI18" s="44">
        <v>476673.22590000002</v>
      </c>
      <c r="AJ18" s="44">
        <v>469943.10399999999</v>
      </c>
      <c r="AK18" s="44">
        <v>0</v>
      </c>
      <c r="AL18" s="44">
        <v>0</v>
      </c>
      <c r="AM18" s="44">
        <v>0</v>
      </c>
      <c r="AN18" s="44">
        <v>0</v>
      </c>
      <c r="AO18" s="44">
        <v>7614.5159999999996</v>
      </c>
      <c r="AP18" s="44">
        <v>6924.5159999999996</v>
      </c>
      <c r="AQ18" s="44">
        <f t="shared" si="6"/>
        <v>64217.159</v>
      </c>
      <c r="AR18" s="44">
        <f t="shared" si="7"/>
        <v>4385.7849999999999</v>
      </c>
      <c r="AS18" s="44">
        <v>64217.159</v>
      </c>
      <c r="AT18" s="44">
        <v>4385.7849999999999</v>
      </c>
      <c r="AU18" s="44">
        <v>0</v>
      </c>
      <c r="AV18" s="44">
        <v>0</v>
      </c>
      <c r="AW18" s="44">
        <v>63672.159</v>
      </c>
      <c r="AX18" s="44">
        <v>4000</v>
      </c>
      <c r="AY18" s="44">
        <v>0</v>
      </c>
      <c r="AZ18" s="44">
        <v>0</v>
      </c>
      <c r="BA18" s="44">
        <v>0</v>
      </c>
      <c r="BB18" s="44">
        <v>0</v>
      </c>
      <c r="BC18" s="44">
        <v>503802.255</v>
      </c>
      <c r="BD18" s="44">
        <v>266643.61479999998</v>
      </c>
      <c r="BE18" s="44">
        <v>9962</v>
      </c>
      <c r="BF18" s="44">
        <v>7621.4</v>
      </c>
      <c r="BG18" s="44">
        <v>0</v>
      </c>
      <c r="BH18" s="44">
        <v>0</v>
      </c>
      <c r="BI18" s="44">
        <v>-6000</v>
      </c>
      <c r="BJ18" s="44">
        <v>-989.61199999999997</v>
      </c>
      <c r="BK18" s="44">
        <v>-42000</v>
      </c>
      <c r="BL18" s="44">
        <v>-25812.341</v>
      </c>
      <c r="BM18" s="44">
        <v>0</v>
      </c>
      <c r="BN18" s="44">
        <v>0</v>
      </c>
    </row>
    <row r="19" spans="1:66" ht="16.5" customHeight="1" x14ac:dyDescent="0.3">
      <c r="A19" s="43"/>
      <c r="B19" s="46" t="s">
        <v>56</v>
      </c>
      <c r="C19" s="44">
        <f t="shared" si="0"/>
        <v>13924021.1642</v>
      </c>
      <c r="D19" s="44">
        <f t="shared" si="1"/>
        <v>8936752.0375000015</v>
      </c>
      <c r="E19" s="44">
        <f t="shared" si="2"/>
        <v>7605733.9800000004</v>
      </c>
      <c r="F19" s="44">
        <f t="shared" si="3"/>
        <v>6247659.6264000004</v>
      </c>
      <c r="G19" s="44">
        <f t="shared" si="4"/>
        <v>7000137.1111999992</v>
      </c>
      <c r="H19" s="44">
        <f t="shared" si="5"/>
        <v>3216437.7821000004</v>
      </c>
      <c r="I19" s="44">
        <v>1388026.5977</v>
      </c>
      <c r="J19" s="44">
        <v>1303840.5160000001</v>
      </c>
      <c r="K19" s="44">
        <v>0</v>
      </c>
      <c r="L19" s="44">
        <v>0</v>
      </c>
      <c r="M19" s="44">
        <v>837287.89399999997</v>
      </c>
      <c r="N19" s="44">
        <v>578965.4632</v>
      </c>
      <c r="O19" s="44">
        <v>158584.04500000001</v>
      </c>
      <c r="P19" s="44">
        <v>132888.47159999999</v>
      </c>
      <c r="Q19" s="44">
        <v>99051</v>
      </c>
      <c r="R19" s="44">
        <v>97055.414699999994</v>
      </c>
      <c r="S19" s="44">
        <v>18483.697</v>
      </c>
      <c r="T19" s="44">
        <v>16098.6685</v>
      </c>
      <c r="U19" s="44">
        <v>13728.458000000001</v>
      </c>
      <c r="V19" s="44">
        <v>4647.9799999999996</v>
      </c>
      <c r="W19" s="44">
        <v>186386.45</v>
      </c>
      <c r="X19" s="44">
        <v>122191.9844</v>
      </c>
      <c r="Y19" s="44">
        <v>132470.70000000001</v>
      </c>
      <c r="Z19" s="44">
        <v>98212.736399999994</v>
      </c>
      <c r="AA19" s="44">
        <v>129115.288</v>
      </c>
      <c r="AB19" s="44">
        <v>67567.524099999995</v>
      </c>
      <c r="AC19" s="44">
        <v>186198.95600000001</v>
      </c>
      <c r="AD19" s="44">
        <v>107196.59050000001</v>
      </c>
      <c r="AE19" s="44">
        <v>0</v>
      </c>
      <c r="AF19" s="44">
        <v>0</v>
      </c>
      <c r="AG19" s="44">
        <v>4002772.1269</v>
      </c>
      <c r="AH19" s="44">
        <v>3619795.3777000001</v>
      </c>
      <c r="AI19" s="44">
        <v>4002772.1269</v>
      </c>
      <c r="AJ19" s="44">
        <v>3619795.3777000001</v>
      </c>
      <c r="AK19" s="44">
        <v>138547.91200000001</v>
      </c>
      <c r="AL19" s="44">
        <v>60201.014999999999</v>
      </c>
      <c r="AM19" s="44">
        <v>57400</v>
      </c>
      <c r="AN19" s="44">
        <v>28645.63</v>
      </c>
      <c r="AO19" s="44">
        <v>139314.516</v>
      </c>
      <c r="AP19" s="44">
        <v>118470.11599999999</v>
      </c>
      <c r="AQ19" s="44">
        <f t="shared" si="6"/>
        <v>417935.00639999995</v>
      </c>
      <c r="AR19" s="44">
        <f t="shared" si="7"/>
        <v>39041.767499999958</v>
      </c>
      <c r="AS19" s="44">
        <v>1099784.9334</v>
      </c>
      <c r="AT19" s="44">
        <v>566387.1385</v>
      </c>
      <c r="AU19" s="44">
        <v>0</v>
      </c>
      <c r="AV19" s="44">
        <v>0</v>
      </c>
      <c r="AW19" s="44">
        <v>1070227.9334</v>
      </c>
      <c r="AX19" s="44">
        <v>545425.93099999998</v>
      </c>
      <c r="AY19" s="44">
        <v>0</v>
      </c>
      <c r="AZ19" s="44">
        <v>0</v>
      </c>
      <c r="BA19" s="44">
        <v>681849.92700000003</v>
      </c>
      <c r="BB19" s="44">
        <v>527345.37100000004</v>
      </c>
      <c r="BC19" s="44">
        <v>6816327.1980999997</v>
      </c>
      <c r="BD19" s="44">
        <v>3321043.5218000002</v>
      </c>
      <c r="BE19" s="44">
        <v>293882.72810000001</v>
      </c>
      <c r="BF19" s="44">
        <v>195311.3541</v>
      </c>
      <c r="BG19" s="44">
        <v>4986.7</v>
      </c>
      <c r="BH19" s="44">
        <v>986.54899999999998</v>
      </c>
      <c r="BI19" s="44">
        <v>-45662.944000000003</v>
      </c>
      <c r="BJ19" s="44">
        <v>-45386.228999999999</v>
      </c>
      <c r="BK19" s="44">
        <v>-69396.570999999996</v>
      </c>
      <c r="BL19" s="44">
        <v>-255517.41380000001</v>
      </c>
      <c r="BM19" s="44">
        <v>0</v>
      </c>
      <c r="BN19" s="44">
        <v>0</v>
      </c>
    </row>
  </sheetData>
  <protectedRanges>
    <protectedRange sqref="AS11:BN19" name="Range3"/>
    <protectedRange sqref="B11:B19" name="Range1"/>
    <protectedRange sqref="I11:AP19" name="Range2"/>
  </protectedRanges>
  <mergeCells count="52">
    <mergeCell ref="A3:H3"/>
    <mergeCell ref="A4:A9"/>
    <mergeCell ref="B4:B9"/>
    <mergeCell ref="C4:H7"/>
    <mergeCell ref="I4:BB4"/>
    <mergeCell ref="M7:N8"/>
    <mergeCell ref="O7:AD7"/>
    <mergeCell ref="AE7:AF8"/>
    <mergeCell ref="AG7:AH8"/>
    <mergeCell ref="AO7:AP8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BA8:BB8"/>
    <mergeCell ref="O8:P8"/>
    <mergeCell ref="Q8:R8"/>
    <mergeCell ref="S8:T8"/>
    <mergeCell ref="AI7:AJ7"/>
    <mergeCell ref="AK7:AL8"/>
    <mergeCell ref="AM7:AN7"/>
    <mergeCell ref="AA8:AB8"/>
    <mergeCell ref="AC8:AD8"/>
    <mergeCell ref="AI8:AJ8"/>
    <mergeCell ref="AQ7:AV7"/>
    <mergeCell ref="AW7:BB7"/>
    <mergeCell ref="AM8:AN8"/>
    <mergeCell ref="AQ8:AR8"/>
    <mergeCell ref="AS8:AT8"/>
    <mergeCell ref="AU8:AV8"/>
    <mergeCell ref="BK8:BL8"/>
    <mergeCell ref="BM8:BN8"/>
    <mergeCell ref="A1:J1"/>
    <mergeCell ref="A2:L2"/>
    <mergeCell ref="U8:V8"/>
    <mergeCell ref="W8:X8"/>
    <mergeCell ref="Y8:Z8"/>
    <mergeCell ref="BC7:BD8"/>
    <mergeCell ref="BE7:BF8"/>
    <mergeCell ref="C8:D8"/>
    <mergeCell ref="E8:F8"/>
    <mergeCell ref="G8:H8"/>
    <mergeCell ref="I8:J8"/>
    <mergeCell ref="K8:L8"/>
    <mergeCell ref="AW8:AX8"/>
    <mergeCell ref="AY8:AZ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1"/>
  <sheetViews>
    <sheetView topLeftCell="A2" workbookViewId="0">
      <pane xSplit="2" ySplit="9" topLeftCell="C14" activePane="bottomRight" state="frozen"/>
      <selection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RowHeight="15" x14ac:dyDescent="0.2"/>
  <cols>
    <col min="1" max="1" width="4" style="2" customWidth="1"/>
    <col min="2" max="2" width="15.25" style="2" customWidth="1"/>
    <col min="3" max="4" width="12.125" style="2" customWidth="1"/>
    <col min="5" max="5" width="11.125" style="2" bestFit="1" customWidth="1"/>
    <col min="6" max="6" width="10.875" style="2" customWidth="1"/>
    <col min="7" max="7" width="8.875" style="2" customWidth="1"/>
    <col min="8" max="8" width="10" style="2" customWidth="1"/>
    <col min="9" max="9" width="9.75" style="2" customWidth="1"/>
    <col min="10" max="22" width="11.625" style="2" customWidth="1"/>
    <col min="23" max="23" width="10.625" style="2" customWidth="1"/>
    <col min="24" max="24" width="11.75" style="2" customWidth="1"/>
    <col min="25" max="25" width="9.5" style="2" customWidth="1"/>
    <col min="26" max="26" width="10.375" style="2" customWidth="1"/>
    <col min="27" max="27" width="8" style="2" customWidth="1"/>
    <col min="28" max="28" width="12.125" style="2" customWidth="1"/>
    <col min="29" max="29" width="9.125" style="2" customWidth="1"/>
    <col min="30" max="30" width="9.75" style="2" customWidth="1"/>
    <col min="31" max="31" width="10" style="2" customWidth="1"/>
    <col min="32" max="34" width="9.75" style="2" customWidth="1"/>
    <col min="35" max="36" width="11.625" style="2" customWidth="1"/>
    <col min="37" max="37" width="10.75" style="2" customWidth="1"/>
    <col min="38" max="40" width="11.25" style="2" customWidth="1"/>
    <col min="41" max="41" width="11" style="2" customWidth="1"/>
    <col min="42" max="42" width="9.125" style="2" customWidth="1"/>
    <col min="43" max="43" width="9.875" style="2" customWidth="1"/>
    <col min="44" max="44" width="11.375" style="2" customWidth="1"/>
    <col min="45" max="45" width="8.75" style="2" customWidth="1"/>
    <col min="46" max="46" width="11.125" style="2" customWidth="1"/>
    <col min="47" max="47" width="11.625" style="2" customWidth="1"/>
    <col min="48" max="48" width="15" style="2" customWidth="1"/>
    <col min="49" max="49" width="10.625" style="2" customWidth="1"/>
    <col min="50" max="50" width="11.125" style="2" customWidth="1"/>
    <col min="51" max="16384" width="9" style="2"/>
  </cols>
  <sheetData>
    <row r="1" spans="1:50" ht="19.5" customHeight="1" x14ac:dyDescent="0.2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50" ht="24" customHeight="1" x14ac:dyDescent="0.2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50" ht="15" customHeight="1" x14ac:dyDescent="0.2">
      <c r="B3" s="3"/>
      <c r="Y3" s="132" t="s">
        <v>11</v>
      </c>
      <c r="Z3" s="132"/>
      <c r="AI3" s="110"/>
      <c r="AJ3" s="110"/>
    </row>
    <row r="4" spans="1:50" s="6" customFormat="1" ht="15" customHeight="1" x14ac:dyDescent="0.15">
      <c r="A4" s="107" t="s">
        <v>4</v>
      </c>
      <c r="B4" s="108" t="s">
        <v>0</v>
      </c>
      <c r="C4" s="123" t="s">
        <v>16</v>
      </c>
      <c r="D4" s="124"/>
      <c r="E4" s="117" t="s">
        <v>3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2"/>
      <c r="AR4" s="12"/>
      <c r="AS4" s="12"/>
      <c r="AT4" s="12"/>
      <c r="AU4" s="12"/>
      <c r="AV4" s="12"/>
      <c r="AW4" s="142"/>
      <c r="AX4" s="142"/>
    </row>
    <row r="5" spans="1:50" s="6" customFormat="1" ht="27.75" customHeight="1" x14ac:dyDescent="0.15">
      <c r="A5" s="107"/>
      <c r="B5" s="108"/>
      <c r="C5" s="125"/>
      <c r="D5" s="126"/>
      <c r="E5" s="119" t="s">
        <v>15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1"/>
      <c r="AI5" s="141" t="s">
        <v>5</v>
      </c>
      <c r="AJ5" s="141"/>
      <c r="AK5" s="138" t="s">
        <v>7</v>
      </c>
      <c r="AL5" s="139"/>
      <c r="AM5" s="139"/>
      <c r="AN5" s="139"/>
      <c r="AO5" s="139"/>
      <c r="AP5" s="139"/>
      <c r="AQ5" s="129" t="s">
        <v>8</v>
      </c>
      <c r="AR5" s="129"/>
      <c r="AS5" s="129"/>
      <c r="AT5" s="129"/>
      <c r="AU5" s="129"/>
      <c r="AV5" s="129"/>
      <c r="AW5" s="141" t="s">
        <v>6</v>
      </c>
      <c r="AX5" s="141"/>
    </row>
    <row r="6" spans="1:50" s="6" customFormat="1" ht="15" customHeight="1" x14ac:dyDescent="0.15">
      <c r="A6" s="107"/>
      <c r="B6" s="108"/>
      <c r="C6" s="125"/>
      <c r="D6" s="126"/>
      <c r="E6" s="119" t="s">
        <v>28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I6" s="141"/>
      <c r="AJ6" s="141"/>
      <c r="AK6" s="138" t="s">
        <v>38</v>
      </c>
      <c r="AL6" s="139"/>
      <c r="AM6" s="139"/>
      <c r="AN6" s="139"/>
      <c r="AO6" s="129" t="s">
        <v>39</v>
      </c>
      <c r="AP6" s="129"/>
      <c r="AQ6" s="129" t="s">
        <v>40</v>
      </c>
      <c r="AR6" s="129"/>
      <c r="AS6" s="129" t="s">
        <v>9</v>
      </c>
      <c r="AT6" s="129"/>
      <c r="AU6" s="129"/>
      <c r="AV6" s="129"/>
      <c r="AW6" s="141"/>
      <c r="AX6" s="141"/>
    </row>
    <row r="7" spans="1:50" s="6" customFormat="1" ht="25.5" customHeight="1" x14ac:dyDescent="0.15">
      <c r="A7" s="107"/>
      <c r="B7" s="108"/>
      <c r="C7" s="125"/>
      <c r="D7" s="126"/>
      <c r="E7" s="129" t="s">
        <v>13</v>
      </c>
      <c r="F7" s="129"/>
      <c r="G7" s="129"/>
      <c r="H7" s="129"/>
      <c r="I7" s="140" t="s">
        <v>35</v>
      </c>
      <c r="J7" s="140"/>
      <c r="K7" s="135" t="s">
        <v>27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/>
      <c r="W7" s="109" t="s">
        <v>22</v>
      </c>
      <c r="X7" s="109"/>
      <c r="Y7" s="109" t="s">
        <v>23</v>
      </c>
      <c r="Z7" s="109"/>
      <c r="AA7" s="109" t="s">
        <v>24</v>
      </c>
      <c r="AB7" s="109"/>
      <c r="AC7" s="109" t="s">
        <v>25</v>
      </c>
      <c r="AD7" s="109"/>
      <c r="AE7" s="109" t="s">
        <v>26</v>
      </c>
      <c r="AF7" s="109"/>
      <c r="AG7" s="111" t="s">
        <v>29</v>
      </c>
      <c r="AH7" s="112"/>
      <c r="AI7" s="141"/>
      <c r="AJ7" s="141"/>
      <c r="AK7" s="143" t="s">
        <v>37</v>
      </c>
      <c r="AL7" s="147"/>
      <c r="AM7" s="143" t="s">
        <v>30</v>
      </c>
      <c r="AN7" s="144"/>
      <c r="AO7" s="129"/>
      <c r="AP7" s="129"/>
      <c r="AQ7" s="129"/>
      <c r="AR7" s="129"/>
      <c r="AS7" s="129"/>
      <c r="AT7" s="129"/>
      <c r="AU7" s="129"/>
      <c r="AV7" s="129"/>
      <c r="AW7" s="141"/>
      <c r="AX7" s="141"/>
    </row>
    <row r="8" spans="1:50" s="6" customFormat="1" ht="96.75" customHeight="1" x14ac:dyDescent="0.15">
      <c r="A8" s="107"/>
      <c r="B8" s="108"/>
      <c r="C8" s="127"/>
      <c r="D8" s="128"/>
      <c r="E8" s="109" t="s">
        <v>33</v>
      </c>
      <c r="F8" s="109"/>
      <c r="G8" s="109" t="s">
        <v>34</v>
      </c>
      <c r="H8" s="109"/>
      <c r="I8" s="140"/>
      <c r="J8" s="140"/>
      <c r="K8" s="115" t="s">
        <v>17</v>
      </c>
      <c r="L8" s="116"/>
      <c r="M8" s="115" t="s">
        <v>18</v>
      </c>
      <c r="N8" s="116"/>
      <c r="O8" s="115" t="s">
        <v>19</v>
      </c>
      <c r="P8" s="116"/>
      <c r="Q8" s="115" t="s">
        <v>20</v>
      </c>
      <c r="R8" s="116"/>
      <c r="S8" s="130" t="s">
        <v>21</v>
      </c>
      <c r="T8" s="131"/>
      <c r="U8" s="133" t="s">
        <v>36</v>
      </c>
      <c r="V8" s="134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13"/>
      <c r="AH8" s="114"/>
      <c r="AI8" s="141"/>
      <c r="AJ8" s="141"/>
      <c r="AK8" s="145"/>
      <c r="AL8" s="148"/>
      <c r="AM8" s="145"/>
      <c r="AN8" s="146"/>
      <c r="AO8" s="129"/>
      <c r="AP8" s="129"/>
      <c r="AQ8" s="129"/>
      <c r="AR8" s="129"/>
      <c r="AS8" s="129" t="s">
        <v>32</v>
      </c>
      <c r="AT8" s="129"/>
      <c r="AU8" s="129" t="s">
        <v>31</v>
      </c>
      <c r="AV8" s="129"/>
      <c r="AW8" s="141"/>
      <c r="AX8" s="141"/>
    </row>
    <row r="9" spans="1:50" s="6" customFormat="1" ht="45" customHeight="1" x14ac:dyDescent="0.15">
      <c r="A9" s="107"/>
      <c r="B9" s="108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 x14ac:dyDescent="0.15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 x14ac:dyDescent="0.2">
      <c r="A11" s="14">
        <v>1</v>
      </c>
      <c r="B11" s="25"/>
      <c r="C11" s="17">
        <f t="shared" ref="C11:C21" si="0">AI11+AW11-AG11</f>
        <v>0</v>
      </c>
      <c r="D11" s="17">
        <f t="shared" ref="D11:D21" si="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 x14ac:dyDescent="0.2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t="shared" ref="AI12:AI21" si="2">E12+G12+I12+W12+Y12+AA12+AC12+AE12+AG12</f>
        <v>0</v>
      </c>
      <c r="AJ12" s="17">
        <f t="shared" ref="AJ12:AJ21" si="3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t="shared" ref="AW12:AW21" si="4">AK12+AM12+AO12+AQ12+AS12+AU12</f>
        <v>0</v>
      </c>
      <c r="AX12" s="17">
        <f t="shared" ref="AX12:AX21" si="5">AL12+AN12+AP12+AR12+AT12+AV12</f>
        <v>0</v>
      </c>
    </row>
    <row r="13" spans="1:50" s="21" customFormat="1" ht="19.5" customHeight="1" x14ac:dyDescent="0.2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 x14ac:dyDescent="0.2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 x14ac:dyDescent="0.2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 x14ac:dyDescent="0.2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 x14ac:dyDescent="0.2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 x14ac:dyDescent="0.2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 x14ac:dyDescent="0.2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 x14ac:dyDescent="0.2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 x14ac:dyDescent="0.2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 x14ac:dyDescent="0.2">
      <c r="A22" s="122" t="s">
        <v>1</v>
      </c>
      <c r="B22" s="122"/>
      <c r="C22" s="13">
        <f t="shared" ref="C22:AX22" si="6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spans="1:50" ht="16.5" customHeight="1" x14ac:dyDescent="0.2">
      <c r="AW23" s="3"/>
    </row>
    <row r="24" spans="1:50" ht="16.5" customHeight="1" x14ac:dyDescent="0.2">
      <c r="AW24" s="3"/>
    </row>
    <row r="25" spans="1:50" ht="16.5" customHeight="1" x14ac:dyDescent="0.2">
      <c r="AW25" s="3"/>
    </row>
    <row r="26" spans="1:50" ht="16.5" customHeight="1" x14ac:dyDescent="0.2">
      <c r="AW26" s="3"/>
      <c r="AX26" s="3"/>
    </row>
    <row r="27" spans="1:50" ht="16.5" customHeight="1" x14ac:dyDescent="0.2">
      <c r="AW27" s="3"/>
    </row>
    <row r="28" spans="1:50" ht="16.5" customHeight="1" x14ac:dyDescent="0.2">
      <c r="AW28" s="3"/>
    </row>
    <row r="29" spans="1:50" ht="16.5" customHeight="1" x14ac:dyDescent="0.2">
      <c r="AW29" s="3"/>
    </row>
    <row r="30" spans="1:50" ht="16.5" customHeight="1" x14ac:dyDescent="0.2">
      <c r="AW30" s="3"/>
    </row>
    <row r="31" spans="1:50" ht="16.5" customHeight="1" x14ac:dyDescent="0.2">
      <c r="AW31" s="3"/>
    </row>
    <row r="32" spans="1:50" ht="16.5" customHeight="1" x14ac:dyDescent="0.2">
      <c r="AW32" s="3"/>
    </row>
    <row r="33" spans="49:49" ht="16.5" customHeight="1" x14ac:dyDescent="0.2">
      <c r="AW33" s="3"/>
    </row>
    <row r="34" spans="49:49" ht="16.5" customHeight="1" x14ac:dyDescent="0.2">
      <c r="AW34" s="3"/>
    </row>
    <row r="35" spans="49:49" ht="16.5" customHeight="1" x14ac:dyDescent="0.2">
      <c r="AW35" s="3"/>
    </row>
    <row r="36" spans="49:49" ht="16.5" customHeight="1" x14ac:dyDescent="0.2">
      <c r="AW36" s="3"/>
    </row>
    <row r="37" spans="49:49" ht="16.5" customHeight="1" x14ac:dyDescent="0.2">
      <c r="AW37" s="3"/>
    </row>
    <row r="38" spans="49:49" ht="16.5" customHeight="1" x14ac:dyDescent="0.2">
      <c r="AW38" s="3"/>
    </row>
    <row r="39" spans="49:49" ht="16.5" customHeight="1" x14ac:dyDescent="0.2">
      <c r="AW39" s="3"/>
    </row>
    <row r="40" spans="49:49" ht="16.5" customHeight="1" x14ac:dyDescent="0.2">
      <c r="AW40" s="3"/>
    </row>
    <row r="41" spans="49:49" ht="16.5" customHeight="1" x14ac:dyDescent="0.2">
      <c r="AW41" s="3"/>
    </row>
    <row r="42" spans="49:49" ht="16.5" customHeight="1" x14ac:dyDescent="0.2">
      <c r="AW42" s="3"/>
    </row>
    <row r="43" spans="49:49" ht="16.5" customHeight="1" x14ac:dyDescent="0.2">
      <c r="AW43" s="3"/>
    </row>
    <row r="44" spans="49:49" ht="16.5" customHeight="1" x14ac:dyDescent="0.2">
      <c r="AW44" s="3"/>
    </row>
    <row r="45" spans="49:49" ht="16.5" customHeight="1" x14ac:dyDescent="0.2">
      <c r="AW45" s="3"/>
    </row>
    <row r="46" spans="49:49" ht="16.5" customHeight="1" x14ac:dyDescent="0.2">
      <c r="AW46" s="3"/>
    </row>
    <row r="47" spans="49:49" ht="16.5" customHeight="1" x14ac:dyDescent="0.2">
      <c r="AW47" s="3"/>
    </row>
    <row r="48" spans="49:49" ht="16.5" customHeight="1" x14ac:dyDescent="0.2">
      <c r="AW48" s="3"/>
    </row>
    <row r="49" spans="49:49" ht="16.5" customHeight="1" x14ac:dyDescent="0.2">
      <c r="AW49" s="3"/>
    </row>
    <row r="50" spans="49:49" ht="16.5" customHeight="1" x14ac:dyDescent="0.2">
      <c r="AW50" s="3"/>
    </row>
    <row r="51" spans="49:49" ht="16.5" customHeight="1" x14ac:dyDescent="0.2">
      <c r="AW51" s="3"/>
    </row>
    <row r="52" spans="49:49" ht="16.5" customHeight="1" x14ac:dyDescent="0.2">
      <c r="AW52" s="3"/>
    </row>
    <row r="53" spans="49:49" ht="16.5" customHeight="1" x14ac:dyDescent="0.2">
      <c r="AW53" s="3"/>
    </row>
    <row r="54" spans="49:49" ht="16.5" customHeight="1" x14ac:dyDescent="0.2">
      <c r="AW54" s="3"/>
    </row>
    <row r="55" spans="49:49" ht="16.5" customHeight="1" x14ac:dyDescent="0.2">
      <c r="AW55" s="3"/>
    </row>
    <row r="56" spans="49:49" ht="16.5" customHeight="1" x14ac:dyDescent="0.2">
      <c r="AW56" s="3"/>
    </row>
    <row r="57" spans="49:49" ht="16.5" customHeight="1" x14ac:dyDescent="0.2">
      <c r="AW57" s="3"/>
    </row>
    <row r="58" spans="49:49" ht="16.5" customHeight="1" x14ac:dyDescent="0.2">
      <c r="AW58" s="3"/>
    </row>
    <row r="59" spans="49:49" ht="16.5" customHeight="1" x14ac:dyDescent="0.2">
      <c r="AW59" s="3"/>
    </row>
    <row r="60" spans="49:49" ht="16.5" customHeight="1" x14ac:dyDescent="0.2">
      <c r="AW60" s="3"/>
    </row>
    <row r="61" spans="49:49" ht="16.5" customHeight="1" x14ac:dyDescent="0.2">
      <c r="AW61" s="3"/>
    </row>
    <row r="62" spans="49:49" ht="16.5" customHeight="1" x14ac:dyDescent="0.2">
      <c r="AW62" s="3"/>
    </row>
    <row r="63" spans="49:49" ht="16.5" customHeight="1" x14ac:dyDescent="0.2">
      <c r="AW63" s="3"/>
    </row>
    <row r="64" spans="49:49" ht="16.5" customHeight="1" x14ac:dyDescent="0.2">
      <c r="AW64" s="3"/>
    </row>
    <row r="65" spans="49:49" ht="16.5" customHeight="1" x14ac:dyDescent="0.2">
      <c r="AW65" s="3"/>
    </row>
    <row r="66" spans="49:49" ht="16.5" customHeight="1" x14ac:dyDescent="0.2">
      <c r="AW66" s="3"/>
    </row>
    <row r="67" spans="49:49" ht="16.5" customHeight="1" x14ac:dyDescent="0.2">
      <c r="AW67" s="3"/>
    </row>
    <row r="68" spans="49:49" ht="16.5" customHeight="1" x14ac:dyDescent="0.2">
      <c r="AW68" s="3"/>
    </row>
    <row r="69" spans="49:49" ht="16.5" customHeight="1" x14ac:dyDescent="0.2">
      <c r="AW69" s="3"/>
    </row>
    <row r="70" spans="49:49" ht="16.5" customHeight="1" x14ac:dyDescent="0.2">
      <c r="AW70" s="3"/>
    </row>
    <row r="71" spans="49:49" ht="16.5" customHeight="1" x14ac:dyDescent="0.2">
      <c r="AW71" s="3"/>
    </row>
    <row r="72" spans="49:49" ht="16.5" customHeight="1" x14ac:dyDescent="0.2">
      <c r="AW72" s="3"/>
    </row>
    <row r="73" spans="49:49" ht="16.5" customHeight="1" x14ac:dyDescent="0.2">
      <c r="AW73" s="3"/>
    </row>
    <row r="74" spans="49:49" ht="16.5" customHeight="1" x14ac:dyDescent="0.2">
      <c r="AW74" s="3"/>
    </row>
    <row r="75" spans="49:49" ht="16.5" customHeight="1" x14ac:dyDescent="0.2">
      <c r="AW75" s="3"/>
    </row>
    <row r="76" spans="49:49" ht="16.5" customHeight="1" x14ac:dyDescent="0.2">
      <c r="AW76" s="3"/>
    </row>
    <row r="77" spans="49:49" ht="16.5" customHeight="1" x14ac:dyDescent="0.2">
      <c r="AW77" s="3"/>
    </row>
    <row r="78" spans="49:49" ht="16.5" customHeight="1" x14ac:dyDescent="0.2">
      <c r="AW78" s="3"/>
    </row>
    <row r="79" spans="49:49" ht="16.5" customHeight="1" x14ac:dyDescent="0.2">
      <c r="AW79" s="3"/>
    </row>
    <row r="80" spans="49:49" ht="16.5" customHeight="1" x14ac:dyDescent="0.2">
      <c r="AW80" s="3"/>
    </row>
    <row r="81" spans="49:49" ht="16.5" customHeight="1" x14ac:dyDescent="0.2">
      <c r="AW81" s="3"/>
    </row>
    <row r="82" spans="49:49" ht="16.5" customHeight="1" x14ac:dyDescent="0.2">
      <c r="AW82" s="3"/>
    </row>
    <row r="83" spans="49:49" ht="16.5" customHeight="1" x14ac:dyDescent="0.2">
      <c r="AW83" s="3"/>
    </row>
    <row r="84" spans="49:49" ht="16.5" customHeight="1" x14ac:dyDescent="0.2">
      <c r="AW84" s="3"/>
    </row>
    <row r="85" spans="49:49" ht="16.5" customHeight="1" x14ac:dyDescent="0.2">
      <c r="AW85" s="3"/>
    </row>
    <row r="86" spans="49:49" ht="16.5" customHeight="1" x14ac:dyDescent="0.2">
      <c r="AW86" s="3"/>
    </row>
    <row r="87" spans="49:49" ht="16.5" customHeight="1" x14ac:dyDescent="0.2">
      <c r="AW87" s="3"/>
    </row>
    <row r="88" spans="49:49" ht="16.5" customHeight="1" x14ac:dyDescent="0.2">
      <c r="AW88" s="3"/>
    </row>
    <row r="89" spans="49:49" ht="16.5" customHeight="1" x14ac:dyDescent="0.2">
      <c r="AW89" s="3"/>
    </row>
    <row r="90" spans="49:49" ht="16.5" customHeight="1" x14ac:dyDescent="0.2">
      <c r="AW90" s="3"/>
    </row>
    <row r="91" spans="49:49" ht="16.5" customHeight="1" x14ac:dyDescent="0.2">
      <c r="AW91" s="3"/>
    </row>
    <row r="92" spans="49:49" ht="16.5" customHeight="1" x14ac:dyDescent="0.2">
      <c r="AW92" s="3"/>
    </row>
    <row r="93" spans="49:49" ht="16.5" customHeight="1" x14ac:dyDescent="0.2">
      <c r="AW93" s="3"/>
    </row>
    <row r="94" spans="49:49" ht="16.5" customHeight="1" x14ac:dyDescent="0.2">
      <c r="AW94" s="3"/>
    </row>
    <row r="95" spans="49:49" ht="16.5" customHeight="1" x14ac:dyDescent="0.2">
      <c r="AW95" s="3"/>
    </row>
    <row r="96" spans="49:49" ht="16.5" customHeight="1" x14ac:dyDescent="0.2">
      <c r="AW96" s="3"/>
    </row>
    <row r="97" spans="49:49" ht="16.5" customHeight="1" x14ac:dyDescent="0.2">
      <c r="AW97" s="3"/>
    </row>
    <row r="98" spans="49:49" ht="16.5" customHeight="1" x14ac:dyDescent="0.2">
      <c r="AW98" s="3"/>
    </row>
    <row r="99" spans="49:49" ht="16.5" customHeight="1" x14ac:dyDescent="0.2">
      <c r="AW99" s="3"/>
    </row>
    <row r="100" spans="49:49" ht="16.5" customHeight="1" x14ac:dyDescent="0.2">
      <c r="AW100" s="3"/>
    </row>
    <row r="101" spans="49:49" ht="16.5" customHeight="1" x14ac:dyDescent="0.2">
      <c r="AW101" s="3"/>
    </row>
    <row r="102" spans="49:49" ht="16.5" customHeight="1" x14ac:dyDescent="0.2">
      <c r="AW102" s="3"/>
    </row>
    <row r="103" spans="49:49" ht="16.5" customHeight="1" x14ac:dyDescent="0.2">
      <c r="AW103" s="3"/>
    </row>
    <row r="104" spans="49:49" ht="16.5" customHeight="1" x14ac:dyDescent="0.2">
      <c r="AW104" s="3"/>
    </row>
    <row r="105" spans="49:49" ht="16.5" customHeight="1" x14ac:dyDescent="0.2">
      <c r="AW105" s="3"/>
    </row>
    <row r="106" spans="49:49" ht="16.5" customHeight="1" x14ac:dyDescent="0.2">
      <c r="AW106" s="3"/>
    </row>
    <row r="107" spans="49:49" ht="16.5" customHeight="1" x14ac:dyDescent="0.2">
      <c r="AW107" s="3"/>
    </row>
    <row r="108" spans="49:49" ht="16.5" customHeight="1" x14ac:dyDescent="0.2">
      <c r="AW108" s="3"/>
    </row>
    <row r="109" spans="49:49" ht="16.5" customHeight="1" x14ac:dyDescent="0.2">
      <c r="AW109" s="3"/>
    </row>
    <row r="110" spans="49:49" ht="16.5" customHeight="1" x14ac:dyDescent="0.2">
      <c r="AW110" s="3"/>
    </row>
    <row r="111" spans="49:49" ht="16.5" customHeight="1" x14ac:dyDescent="0.2">
      <c r="AW111" s="3"/>
    </row>
    <row r="112" spans="49:49" ht="16.5" customHeight="1" x14ac:dyDescent="0.2">
      <c r="AW112" s="3"/>
    </row>
    <row r="113" spans="1:49" ht="16.5" customHeight="1" x14ac:dyDescent="0.2">
      <c r="AW113" s="3"/>
    </row>
    <row r="114" spans="1:49" ht="16.5" customHeight="1" x14ac:dyDescent="0.2">
      <c r="AW114" s="3"/>
    </row>
    <row r="115" spans="1:49" ht="16.5" customHeight="1" x14ac:dyDescent="0.2">
      <c r="AW115" s="3"/>
    </row>
    <row r="116" spans="1:49" ht="16.5" customHeight="1" x14ac:dyDescent="0.2">
      <c r="AW116" s="3"/>
    </row>
    <row r="117" spans="1:49" ht="16.5" customHeight="1" x14ac:dyDescent="0.2">
      <c r="AW117" s="3"/>
    </row>
    <row r="118" spans="1:49" ht="16.5" customHeight="1" x14ac:dyDescent="0.2">
      <c r="AW118" s="3"/>
    </row>
    <row r="119" spans="1:49" ht="16.5" customHeight="1" x14ac:dyDescent="0.2">
      <c r="AW119" s="3"/>
    </row>
    <row r="120" spans="1:49" ht="16.5" customHeight="1" x14ac:dyDescent="0.2">
      <c r="AW120" s="3"/>
    </row>
    <row r="121" spans="1:49" ht="16.5" customHeight="1" x14ac:dyDescent="0.2">
      <c r="AW121" s="3"/>
    </row>
    <row r="122" spans="1:49" ht="16.5" customHeight="1" x14ac:dyDescent="0.2">
      <c r="AW122" s="3"/>
    </row>
    <row r="123" spans="1:49" ht="16.5" customHeight="1" x14ac:dyDescent="0.2">
      <c r="AW123" s="3"/>
    </row>
    <row r="124" spans="1:49" ht="16.5" customHeight="1" x14ac:dyDescent="0.2">
      <c r="AW124" s="3"/>
    </row>
    <row r="125" spans="1:49" ht="16.5" customHeight="1" x14ac:dyDescent="0.2">
      <c r="AW125" s="3"/>
    </row>
    <row r="126" spans="1:49" s="4" customFormat="1" ht="22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9" s="4" customFormat="1" ht="24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9" s="4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spans="1:48" ht="45" customHeight="1" x14ac:dyDescent="0.2"/>
  </sheetData>
  <mergeCells count="41">
    <mergeCell ref="AW4:AX4"/>
    <mergeCell ref="AM7:AN8"/>
    <mergeCell ref="AO6:AP8"/>
    <mergeCell ref="AW5:AX8"/>
    <mergeCell ref="AQ6:AR8"/>
    <mergeCell ref="AS8:AT8"/>
    <mergeCell ref="AQ5:AV5"/>
    <mergeCell ref="AS6:AV7"/>
    <mergeCell ref="AU8:AV8"/>
    <mergeCell ref="AK5:AP5"/>
    <mergeCell ref="O8:P8"/>
    <mergeCell ref="I7:J8"/>
    <mergeCell ref="AA7:AB8"/>
    <mergeCell ref="AE7:AF8"/>
    <mergeCell ref="K8:L8"/>
    <mergeCell ref="AI5:AJ8"/>
    <mergeCell ref="AC7:AD8"/>
    <mergeCell ref="E6:AH6"/>
    <mergeCell ref="AK6:AN6"/>
    <mergeCell ref="AK7:AL8"/>
    <mergeCell ref="A22:B22"/>
    <mergeCell ref="E8:F8"/>
    <mergeCell ref="C4:D8"/>
    <mergeCell ref="E7:H7"/>
    <mergeCell ref="G8:H8"/>
    <mergeCell ref="AI3:AJ3"/>
    <mergeCell ref="AG7:AH8"/>
    <mergeCell ref="M8:N8"/>
    <mergeCell ref="E4:AP4"/>
    <mergeCell ref="E5:AH5"/>
    <mergeCell ref="S8:T8"/>
    <mergeCell ref="Y3:Z3"/>
    <mergeCell ref="U8:V8"/>
    <mergeCell ref="K7:V7"/>
    <mergeCell ref="Y7:Z8"/>
    <mergeCell ref="Q8:R8"/>
    <mergeCell ref="A1:Z1"/>
    <mergeCell ref="A2:Z2"/>
    <mergeCell ref="A4:A9"/>
    <mergeCell ref="B4:B9"/>
    <mergeCell ref="W7:X8"/>
  </mergeCells>
  <phoneticPr fontId="2" type="noConversion"/>
  <pageMargins left="0.27" right="0.25" top="0.24" bottom="0.18" header="0.22" footer="0.18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Caxs_tntesag</vt:lpstr>
      <vt:lpstr>Caxser</vt:lpstr>
      <vt:lpstr>Caxser!Заголовки_для_печати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Пользователь</cp:lastModifiedBy>
  <cp:lastPrinted>2012-02-27T08:21:58Z</cp:lastPrinted>
  <dcterms:created xsi:type="dcterms:W3CDTF">2002-03-15T09:46:46Z</dcterms:created>
  <dcterms:modified xsi:type="dcterms:W3CDTF">2022-01-19T09:03:58Z</dcterms:modified>
</cp:coreProperties>
</file>